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basilio\Desktop\UTMACH-UPES 2022\Ga2 Registrar información POA y reformas\22 POA 2022 por Programas al 22112022 Ajustado R8\82 Formación y Gestión Académica\"/>
    </mc:Choice>
  </mc:AlternateContent>
  <bookViews>
    <workbookView xWindow="0" yWindow="0" windowWidth="20490" windowHeight="7650"/>
  </bookViews>
  <sheets>
    <sheet name="Formato POA 2022" sheetId="1" r:id="rId1"/>
    <sheet name="PND" sheetId="2" r:id="rId2"/>
    <sheet name="ARTICULACIÓN EXTERNA" sheetId="3" state="hidden" r:id="rId3"/>
    <sheet name="PEDI" sheetId="4" r:id="rId4"/>
    <sheet name="Estrategias DAFO" sheetId="5" r:id="rId5"/>
    <sheet name="ARTICULACIÓN INTERNA" sheetId="6" r:id="rId6"/>
  </sheets>
  <externalReferences>
    <externalReference r:id="rId7"/>
    <externalReference r:id="rId8"/>
    <externalReference r:id="rId9"/>
  </externalReferences>
  <definedNames>
    <definedName name="_Fill">#REF!</definedName>
    <definedName name="_Key1">#REF!</definedName>
    <definedName name="_Order1">0</definedName>
    <definedName name="_Order2">0</definedName>
    <definedName name="_Sort">#REF!</definedName>
    <definedName name="Aseo">[1]PRODUCTO!$A$84:$D$94</definedName>
    <definedName name="capacitacion">[1]PRODUCTO!$A$2:$D$3</definedName>
    <definedName name="cuadro14">#REF!</definedName>
    <definedName name="CUADROCATORCE">#REF!</definedName>
    <definedName name="cuadroCUATRO">#REF!</definedName>
    <definedName name="cuadrotrece">#REF!</definedName>
    <definedName name="dos">#REF!</definedName>
    <definedName name="E12.38">[2]Rectorado!#REF!</definedName>
    <definedName name="Equipos">[1]PRODUCTO!$A$60:$D$68</definedName>
    <definedName name="FFFF">#REF!</definedName>
    <definedName name="HOLA">#REF!</definedName>
    <definedName name="Impresion">[1]PRODUCTO!$A$71:$D$81</definedName>
    <definedName name="Maquinaria">[1]PRODUCTO!$A$97:$D$169</definedName>
    <definedName name="Materiales">[1]PRODUCTO!$A$6:$D$45</definedName>
    <definedName name="Mobiliarios">[1]PRODUCTO!$A$48:$D$57</definedName>
    <definedName name="NOTA1">#REF!</definedName>
    <definedName name="partidas">[3]partidas!$A$2:$E$39</definedName>
    <definedName name="_xlnm.Print_Titles" localSheetId="0">'Formato POA 2022'!$A:$A,'Formato POA 2022'!$7:$9</definedName>
    <definedName name="TRECE">#REF!</definedName>
    <definedName name="varios">[1]PRODUCTO!$A$172:$E$210</definedName>
    <definedName name="Y">#REF!</definedName>
  </definedNames>
  <calcPr calcId="162913"/>
  <extLst>
    <ext uri="GoogleSheetsCustomDataVersion1">
      <go:sheetsCustomData xmlns:go="http://customooxmlschemas.google.com/" r:id="rId20" roundtripDataSignature="AMtx7mhKXqEKP3PT8DOKQSvkvDUOF2CaKg=="/>
    </ext>
  </extLst>
</workbook>
</file>

<file path=xl/calcChain.xml><?xml version="1.0" encoding="utf-8"?>
<calcChain xmlns="http://schemas.openxmlformats.org/spreadsheetml/2006/main">
  <c r="S617" i="1" l="1"/>
  <c r="S611" i="1" l="1"/>
  <c r="AA35" i="1"/>
  <c r="Z36" i="1"/>
  <c r="Y36" i="1"/>
  <c r="S608" i="1" l="1"/>
  <c r="AA37" i="1"/>
  <c r="Z38" i="1"/>
  <c r="Y38" i="1"/>
  <c r="Z10" i="1" l="1"/>
  <c r="Z527" i="1" l="1"/>
  <c r="Y577" i="1"/>
  <c r="Z577" i="1" s="1"/>
  <c r="Z576" i="1"/>
  <c r="Y576" i="1"/>
  <c r="Z575" i="1"/>
  <c r="Y575" i="1"/>
  <c r="Z574" i="1"/>
  <c r="AA573" i="1" s="1"/>
  <c r="AA598" i="1" s="1"/>
  <c r="Y574" i="1"/>
  <c r="Z573" i="1"/>
  <c r="Y573" i="1"/>
  <c r="Y565" i="1"/>
  <c r="Z565" i="1" s="1"/>
  <c r="Z564" i="1"/>
  <c r="Y564" i="1"/>
  <c r="Y563" i="1"/>
  <c r="Z563" i="1" s="1"/>
  <c r="Z562" i="1"/>
  <c r="Y562" i="1"/>
  <c r="Y561" i="1"/>
  <c r="Z561" i="1" s="1"/>
  <c r="Y560" i="1"/>
  <c r="Z560" i="1" s="1"/>
  <c r="Y559" i="1"/>
  <c r="Z559" i="1" s="1"/>
  <c r="Y558" i="1"/>
  <c r="Z558" i="1" s="1"/>
  <c r="Z557" i="1"/>
  <c r="Y557" i="1"/>
  <c r="Y551" i="1"/>
  <c r="Z551" i="1" s="1"/>
  <c r="Z550" i="1"/>
  <c r="Y550" i="1"/>
  <c r="Y549" i="1"/>
  <c r="Z549" i="1" s="1"/>
  <c r="Z548" i="1"/>
  <c r="AA547" i="1" s="1"/>
  <c r="Y548" i="1"/>
  <c r="Z547" i="1"/>
  <c r="Y547" i="1"/>
  <c r="Z546" i="1"/>
  <c r="Y546" i="1"/>
  <c r="Y545" i="1"/>
  <c r="Z545" i="1" s="1"/>
  <c r="Z544" i="1"/>
  <c r="Y544" i="1"/>
  <c r="Y543" i="1"/>
  <c r="Z543" i="1" s="1"/>
  <c r="AA542" i="1" s="1"/>
  <c r="Z542" i="1"/>
  <c r="Y542" i="1"/>
  <c r="Y527" i="1"/>
  <c r="AA526" i="1" s="1"/>
  <c r="S610" i="1" s="1"/>
  <c r="Z520" i="1"/>
  <c r="Y520" i="1"/>
  <c r="Y519" i="1"/>
  <c r="Z519" i="1" s="1"/>
  <c r="Z518" i="1"/>
  <c r="AA516" i="1" s="1"/>
  <c r="AA541" i="1" s="1"/>
  <c r="Y518" i="1"/>
  <c r="Z517" i="1"/>
  <c r="Y517" i="1"/>
  <c r="Z516" i="1"/>
  <c r="Y516" i="1"/>
  <c r="Z494" i="1"/>
  <c r="Y494" i="1"/>
  <c r="Z493" i="1"/>
  <c r="Y493" i="1"/>
  <c r="Z492" i="1"/>
  <c r="Y492" i="1"/>
  <c r="Z491" i="1"/>
  <c r="Y491" i="1"/>
  <c r="AA490" i="1"/>
  <c r="AA515" i="1" s="1"/>
  <c r="Z490" i="1"/>
  <c r="Y490" i="1"/>
  <c r="Z468" i="1"/>
  <c r="Y468" i="1"/>
  <c r="Z467" i="1"/>
  <c r="Y467" i="1"/>
  <c r="Z466" i="1"/>
  <c r="Y466" i="1"/>
  <c r="Z465" i="1"/>
  <c r="Y465" i="1"/>
  <c r="AA464" i="1"/>
  <c r="AA489" i="1" s="1"/>
  <c r="Z464" i="1"/>
  <c r="Y464" i="1"/>
  <c r="Y451" i="1"/>
  <c r="Z451" i="1" s="1"/>
  <c r="Y450" i="1"/>
  <c r="Z450" i="1" s="1"/>
  <c r="Y449" i="1"/>
  <c r="Z449" i="1" s="1"/>
  <c r="Z447" i="1"/>
  <c r="Y447" i="1"/>
  <c r="Z446" i="1"/>
  <c r="Y446" i="1"/>
  <c r="Z445" i="1"/>
  <c r="Y445" i="1"/>
  <c r="Z444" i="1"/>
  <c r="Y444" i="1"/>
  <c r="AA443" i="1"/>
  <c r="Z443" i="1"/>
  <c r="Y443" i="1"/>
  <c r="Y442" i="1"/>
  <c r="Z442" i="1" s="1"/>
  <c r="Y441" i="1"/>
  <c r="Z441" i="1" s="1"/>
  <c r="Y440" i="1"/>
  <c r="Z440" i="1" s="1"/>
  <c r="Y439" i="1"/>
  <c r="Z439" i="1" s="1"/>
  <c r="Z438" i="1"/>
  <c r="Y438" i="1"/>
  <c r="Z437" i="1"/>
  <c r="Y437" i="1"/>
  <c r="Z436" i="1"/>
  <c r="Y436" i="1"/>
  <c r="Z435" i="1"/>
  <c r="Y435" i="1"/>
  <c r="Z434" i="1"/>
  <c r="AA433" i="1" s="1"/>
  <c r="Y434" i="1"/>
  <c r="Z433" i="1"/>
  <c r="Y433" i="1"/>
  <c r="Y432" i="1"/>
  <c r="Z432" i="1" s="1"/>
  <c r="Y431" i="1"/>
  <c r="Z431" i="1" s="1"/>
  <c r="Y430" i="1"/>
  <c r="Z430" i="1" s="1"/>
  <c r="Y429" i="1"/>
  <c r="Z429" i="1" s="1"/>
  <c r="Z428" i="1"/>
  <c r="Y428" i="1"/>
  <c r="Y421" i="1"/>
  <c r="Z421" i="1" s="1"/>
  <c r="Y420" i="1"/>
  <c r="Z420" i="1" s="1"/>
  <c r="Y419" i="1"/>
  <c r="Z419" i="1" s="1"/>
  <c r="Y418" i="1"/>
  <c r="Z418" i="1" s="1"/>
  <c r="Y408" i="1"/>
  <c r="Z408" i="1" s="1"/>
  <c r="Y407" i="1"/>
  <c r="Z407" i="1" s="1"/>
  <c r="Y406" i="1"/>
  <c r="Z406" i="1" s="1"/>
  <c r="Z394" i="1"/>
  <c r="Y394" i="1"/>
  <c r="Z393" i="1"/>
  <c r="Y393" i="1"/>
  <c r="Z392" i="1"/>
  <c r="Y392" i="1"/>
  <c r="Z391" i="1"/>
  <c r="Y391" i="1"/>
  <c r="AA390" i="1"/>
  <c r="Z390" i="1"/>
  <c r="Y390" i="1"/>
  <c r="Y389" i="1"/>
  <c r="Z389" i="1" s="1"/>
  <c r="Y388" i="1"/>
  <c r="Z388" i="1" s="1"/>
  <c r="Y387" i="1"/>
  <c r="Z387" i="1" s="1"/>
  <c r="Y386" i="1"/>
  <c r="Z386" i="1" s="1"/>
  <c r="Z385" i="1"/>
  <c r="Y385" i="1"/>
  <c r="Z384" i="1"/>
  <c r="Y384" i="1"/>
  <c r="Z383" i="1"/>
  <c r="Y383" i="1"/>
  <c r="Z382" i="1"/>
  <c r="Y382" i="1"/>
  <c r="Z381" i="1"/>
  <c r="Y381" i="1"/>
  <c r="AA380" i="1"/>
  <c r="Z380" i="1"/>
  <c r="Y380" i="1"/>
  <c r="Y379" i="1"/>
  <c r="Z379" i="1" s="1"/>
  <c r="Y378" i="1"/>
  <c r="Z378" i="1" s="1"/>
  <c r="Y377" i="1"/>
  <c r="Z377" i="1" s="1"/>
  <c r="Y376" i="1"/>
  <c r="Z376" i="1" s="1"/>
  <c r="Z375" i="1"/>
  <c r="Y375" i="1"/>
  <c r="Z374" i="1"/>
  <c r="Y374" i="1"/>
  <c r="Z373" i="1"/>
  <c r="Y373" i="1"/>
  <c r="Z372" i="1"/>
  <c r="Y372" i="1"/>
  <c r="Z371" i="1"/>
  <c r="Y371" i="1"/>
  <c r="AA370" i="1"/>
  <c r="Z370" i="1"/>
  <c r="Y370" i="1"/>
  <c r="Y333" i="1"/>
  <c r="Z333" i="1" s="1"/>
  <c r="Y332" i="1"/>
  <c r="Z332" i="1" s="1"/>
  <c r="Y331" i="1"/>
  <c r="Z331" i="1" s="1"/>
  <c r="Y330" i="1"/>
  <c r="Z330" i="1" s="1"/>
  <c r="AA329" i="1" s="1"/>
  <c r="Z329" i="1"/>
  <c r="Y329" i="1"/>
  <c r="Z323" i="1"/>
  <c r="Y323" i="1"/>
  <c r="Z322" i="1"/>
  <c r="Y322" i="1"/>
  <c r="Z321" i="1"/>
  <c r="Y321" i="1"/>
  <c r="Z320" i="1"/>
  <c r="AA319" i="1" s="1"/>
  <c r="Y320" i="1"/>
  <c r="Z319" i="1"/>
  <c r="Y319" i="1"/>
  <c r="S620" i="1"/>
  <c r="Z164" i="1"/>
  <c r="Y164" i="1"/>
  <c r="Z163" i="1"/>
  <c r="Y163" i="1"/>
  <c r="Z162" i="1"/>
  <c r="Y162" i="1"/>
  <c r="Z161" i="1"/>
  <c r="Y161" i="1"/>
  <c r="Z160" i="1"/>
  <c r="Y160" i="1"/>
  <c r="Z159" i="1"/>
  <c r="Y159" i="1"/>
  <c r="Z158" i="1"/>
  <c r="Y158" i="1"/>
  <c r="Z157" i="1"/>
  <c r="Y157" i="1"/>
  <c r="Z156" i="1"/>
  <c r="Y156" i="1"/>
  <c r="Z155" i="1"/>
  <c r="Y155" i="1"/>
  <c r="Z154" i="1"/>
  <c r="Y154" i="1"/>
  <c r="Z153" i="1"/>
  <c r="Y153" i="1"/>
  <c r="Z152" i="1"/>
  <c r="Y152" i="1"/>
  <c r="Z151" i="1"/>
  <c r="Y151" i="1"/>
  <c r="Z150" i="1"/>
  <c r="Y150" i="1"/>
  <c r="Z149" i="1"/>
  <c r="Y149" i="1"/>
  <c r="Z148" i="1"/>
  <c r="Y148" i="1"/>
  <c r="AA147" i="1"/>
  <c r="S619" i="1" s="1"/>
  <c r="Z147" i="1"/>
  <c r="Y147" i="1"/>
  <c r="Y146" i="1"/>
  <c r="Z146" i="1" s="1"/>
  <c r="Y145" i="1"/>
  <c r="Z145" i="1" s="1"/>
  <c r="Y144" i="1"/>
  <c r="Z144" i="1" s="1"/>
  <c r="Y143" i="1"/>
  <c r="Z143" i="1" s="1"/>
  <c r="Y142" i="1"/>
  <c r="Z142" i="1" s="1"/>
  <c r="Y141" i="1"/>
  <c r="Z141" i="1" s="1"/>
  <c r="Y140" i="1"/>
  <c r="Z140" i="1" s="1"/>
  <c r="Y139" i="1"/>
  <c r="Z139" i="1" s="1"/>
  <c r="Y138" i="1"/>
  <c r="Z138" i="1" s="1"/>
  <c r="Y137" i="1"/>
  <c r="Z137" i="1" s="1"/>
  <c r="Z136" i="1"/>
  <c r="Z135" i="1"/>
  <c r="Y135" i="1"/>
  <c r="Z134" i="1"/>
  <c r="Y134" i="1"/>
  <c r="Z133" i="1"/>
  <c r="Y133" i="1"/>
  <c r="Z132" i="1"/>
  <c r="Y132" i="1"/>
  <c r="Y131" i="1"/>
  <c r="Z131" i="1" s="1"/>
  <c r="Y130" i="1"/>
  <c r="Z130" i="1" s="1"/>
  <c r="Y129" i="1"/>
  <c r="Z129" i="1" s="1"/>
  <c r="Y128" i="1"/>
  <c r="Z128" i="1" s="1"/>
  <c r="Z127" i="1"/>
  <c r="Y127" i="1"/>
  <c r="Z115" i="1"/>
  <c r="Y115" i="1"/>
  <c r="Z114" i="1"/>
  <c r="Y114" i="1"/>
  <c r="Z113" i="1"/>
  <c r="AA112" i="1" s="1"/>
  <c r="Y113" i="1"/>
  <c r="Y111" i="1"/>
  <c r="Z111" i="1" s="1"/>
  <c r="Y110" i="1"/>
  <c r="Z110" i="1" s="1"/>
  <c r="Y109" i="1"/>
  <c r="Z109" i="1" s="1"/>
  <c r="Y108" i="1"/>
  <c r="Z108" i="1" s="1"/>
  <c r="Z107" i="1"/>
  <c r="Y107" i="1"/>
  <c r="Y81" i="1"/>
  <c r="Z81" i="1" s="1"/>
  <c r="Y80" i="1"/>
  <c r="Z80" i="1" s="1"/>
  <c r="Y79" i="1"/>
  <c r="Z79" i="1" s="1"/>
  <c r="Y78" i="1"/>
  <c r="Z78" i="1" s="1"/>
  <c r="Y77" i="1"/>
  <c r="Z77" i="1" s="1"/>
  <c r="Y76" i="1"/>
  <c r="Z76" i="1" s="1"/>
  <c r="Y75" i="1"/>
  <c r="Z75" i="1" s="1"/>
  <c r="Y74" i="1"/>
  <c r="Z74" i="1" s="1"/>
  <c r="Y73" i="1"/>
  <c r="Z73" i="1" s="1"/>
  <c r="Y72" i="1"/>
  <c r="Z72" i="1" s="1"/>
  <c r="Y71" i="1"/>
  <c r="Z71" i="1" s="1"/>
  <c r="Y70" i="1"/>
  <c r="Z70" i="1" s="1"/>
  <c r="AA69" i="1" s="1"/>
  <c r="S616" i="1" s="1"/>
  <c r="Z69" i="1"/>
  <c r="Y69" i="1"/>
  <c r="Y55" i="1"/>
  <c r="Z55" i="1" s="1"/>
  <c r="AA51" i="1"/>
  <c r="S614" i="1" s="1"/>
  <c r="AA50" i="1"/>
  <c r="S613" i="1" s="1"/>
  <c r="AA49" i="1"/>
  <c r="S612" i="1" s="1"/>
  <c r="Y46" i="1"/>
  <c r="Z46" i="1" s="1"/>
  <c r="Y45" i="1"/>
  <c r="Z45" i="1" s="1"/>
  <c r="AA44" i="1" s="1"/>
  <c r="Z44" i="1"/>
  <c r="Y44" i="1"/>
  <c r="Z42" i="1"/>
  <c r="Y42" i="1"/>
  <c r="Y41" i="1"/>
  <c r="Z41" i="1" s="1"/>
  <c r="Y40" i="1"/>
  <c r="Z40" i="1" s="1"/>
  <c r="AA39" i="1" s="1"/>
  <c r="Z39" i="1"/>
  <c r="Y39" i="1"/>
  <c r="Y34" i="1"/>
  <c r="Z34" i="1" s="1"/>
  <c r="Y33" i="1"/>
  <c r="Z33" i="1" s="1"/>
  <c r="Y32" i="1"/>
  <c r="Z32" i="1" s="1"/>
  <c r="Y31" i="1"/>
  <c r="Z31" i="1" s="1"/>
  <c r="Z30" i="1"/>
  <c r="Y30" i="1"/>
  <c r="S621" i="1"/>
  <c r="AA22" i="1"/>
  <c r="S624" i="1" s="1"/>
  <c r="Y22" i="1"/>
  <c r="AA21" i="1"/>
  <c r="S623" i="1" s="1"/>
  <c r="Y21" i="1"/>
  <c r="AA20" i="1"/>
  <c r="S622" i="1" s="1"/>
  <c r="S637" i="1" s="1"/>
  <c r="Z19" i="1"/>
  <c r="Y19" i="1"/>
  <c r="Y18" i="1"/>
  <c r="Z18" i="1" s="1"/>
  <c r="Y17" i="1"/>
  <c r="Z17" i="1" s="1"/>
  <c r="Y16" i="1"/>
  <c r="Z16" i="1" s="1"/>
  <c r="Z15" i="1"/>
  <c r="Y15" i="1"/>
  <c r="AA13" i="1"/>
  <c r="S609" i="1" s="1"/>
  <c r="AA12" i="1"/>
  <c r="S607" i="1" s="1"/>
  <c r="AA11" i="1"/>
  <c r="S606" i="1" s="1"/>
  <c r="AA10" i="1"/>
  <c r="AA15" i="1" l="1"/>
  <c r="S639" i="1"/>
  <c r="AA132" i="1"/>
  <c r="S618" i="1" s="1"/>
  <c r="AA385" i="1"/>
  <c r="AA448" i="1"/>
  <c r="AA428" i="1"/>
  <c r="AA463" i="1" s="1"/>
  <c r="AA438" i="1"/>
  <c r="AA557" i="1"/>
  <c r="AA572" i="1" s="1"/>
  <c r="S632" i="1"/>
  <c r="AA30" i="1"/>
  <c r="AA54" i="1"/>
  <c r="AA107" i="1"/>
  <c r="AA369" i="1" s="1"/>
  <c r="AA127" i="1"/>
  <c r="AA375" i="1"/>
  <c r="AA405" i="1"/>
  <c r="AA427" i="1" s="1"/>
  <c r="AA417" i="1"/>
  <c r="AA562" i="1"/>
  <c r="S605" i="1"/>
  <c r="AA106" i="1" l="1"/>
  <c r="AA599" i="1" s="1"/>
  <c r="S615" i="1"/>
  <c r="S631" i="1"/>
  <c r="S630" i="1"/>
  <c r="S636" i="1" l="1"/>
  <c r="S640" i="1" s="1"/>
  <c r="S625" i="1"/>
  <c r="S633" i="1"/>
</calcChain>
</file>

<file path=xl/comments1.xml><?xml version="1.0" encoding="utf-8"?>
<comments xmlns="http://schemas.openxmlformats.org/spreadsheetml/2006/main">
  <authors>
    <author/>
  </authors>
  <commentList>
    <comment ref="B8" authorId="0" shapeId="0">
      <text>
        <r>
          <rPr>
            <sz val="11"/>
            <color theme="1"/>
            <rFont val="Calibri"/>
            <family val="2"/>
            <scheme val="minor"/>
          </rPr>
          <t>======
ID#AAAAiVabVVs
Eunice Basilio    (2022-10-24 19:36:35)
Ingresar el Objetivo Nacional al que se alinea de acuerdo al OEI que tributa que la Meta.
Escoger entre las opciones de acuerdo al Plan de Creación de Oportunidades 2021 2025.</t>
        </r>
      </text>
    </comment>
    <comment ref="C8" authorId="0" shapeId="0">
      <text>
        <r>
          <rPr>
            <sz val="11"/>
            <color theme="1"/>
            <rFont val="Calibri"/>
            <family val="2"/>
            <scheme val="minor"/>
          </rPr>
          <t>======
ID#AAAAiVabVVA
Eunice Basilio    (2022-10-24 19:36:35)
Ingresar la Política Pública/Meta Nacional al que se alinea de acuerdo al OEI que tributa que la Meta.
Escoger entre las opciones de acuerdo al Plan de Creación de Oportunidades 2021 2025.</t>
        </r>
      </text>
    </comment>
    <comment ref="D8" authorId="0" shapeId="0">
      <text>
        <r>
          <rPr>
            <sz val="11"/>
            <color theme="1"/>
            <rFont val="Calibri"/>
            <family val="2"/>
            <scheme val="minor"/>
          </rPr>
          <t>======
ID#AAAAiVsx83w
Eunice Basilio    (2022-10-24 19:36:35)
Ingresar el Eje Estratégico al que se alinea la Meta.
Ver Anexo N° 1 Detalle de los Ejes y Lineamientos Estratégicos Institucionales del Instructivo metodológico para la elaboración del POA 2021-2024.</t>
        </r>
      </text>
    </comment>
    <comment ref="E8" authorId="0" shapeId="0">
      <text>
        <r>
          <rPr>
            <sz val="11"/>
            <color theme="1"/>
            <rFont val="Calibri"/>
            <family val="2"/>
            <scheme val="minor"/>
          </rPr>
          <t>======
ID#AAAAiVsx83g
Eunice Basilio    (2022-10-24 19:36:35)
Ingresar el Lineamiento Estratégico al que se alinea la Meta.
Ver Anexo N° 1 Detalle de los Ejes y Lineamientos Estratégicos Institucionales del Instructivo metodológico para la elaboración del POA 2021-2024.</t>
        </r>
      </text>
    </comment>
    <comment ref="F8" authorId="0" shapeId="0">
      <text>
        <r>
          <rPr>
            <sz val="11"/>
            <color theme="1"/>
            <rFont val="Calibri"/>
            <family val="2"/>
            <scheme val="minor"/>
          </rPr>
          <t>======
ID#AAAAiVsx83c
Eunice Basilio    (2022-10-24 19:36:35)
Ingresar el Objetivo Estratégico al que se alinea la Meta.
Ver Anexo N° 1 Detalle de los Ejes y Lineamientos Estratégicos Institucionales del Instructivo metodológico para la elaboración del POA 2021-2024.</t>
        </r>
      </text>
    </comment>
    <comment ref="G8" authorId="0" shapeId="0">
      <text>
        <r>
          <rPr>
            <sz val="11"/>
            <color theme="1"/>
            <rFont val="Calibri"/>
            <family val="2"/>
            <scheme val="minor"/>
          </rPr>
          <t>======
ID#AAAAiVsx83Y
Eunice Basilio    (2022-10-24 19:36:35)
Ingresar el Institucional al que se alinea la Meta.
Ver Anexo N° 1 Detalle de los Ejes y Lineamientos Estratégicos Institucionales (Parte 2) del Instructivo metodológico para la elaboración del POA 2021-2024.</t>
        </r>
      </text>
    </comment>
    <comment ref="H8" authorId="0" shapeId="0">
      <text>
        <r>
          <rPr>
            <sz val="11"/>
            <color theme="1"/>
            <rFont val="Calibri"/>
            <family val="2"/>
            <scheme val="minor"/>
          </rPr>
          <t>======
ID#AAAAiVabVVU
Eunice Basilio    (2022-10-24 19:36:35)
Ingresar la Estrategia DAFO al que se alinea la Meta.
Ver Anexo N° 4 Estrategias – Matriz DAFO / FODA del Instructivo metodológico para la elaboración del POA 2021-2024.</t>
        </r>
      </text>
    </comment>
    <comment ref="I8" authorId="0" shapeId="0">
      <text>
        <r>
          <rPr>
            <sz val="11"/>
            <color theme="1"/>
            <rFont val="Calibri"/>
            <family val="2"/>
            <scheme val="minor"/>
          </rPr>
          <t>======
ID#AAAAiVabVVI
Eunice Basilio    (2022-10-24 19:36:35)
Ingresar la Meta Estratégica/Estándar de Calidad/Meta Operativa/Otras Metas que son de responsabilidad de la dependencia.</t>
        </r>
      </text>
    </comment>
    <comment ref="J8" authorId="0" shapeId="0">
      <text>
        <r>
          <rPr>
            <sz val="11"/>
            <color theme="1"/>
            <rFont val="Calibri"/>
            <family val="2"/>
            <scheme val="minor"/>
          </rPr>
          <t>======
ID#AAAAiVabVVY
Eunicebb    (2022-10-24 19:36:35)
Para el caso de las Metas Operativas, ingresar OBLIGATORIAMENTE los productos establecidos en el Reglamento de Gestión Organizacional por Procesos de la UTMACH.</t>
        </r>
      </text>
    </comment>
    <comment ref="K8" authorId="0" shapeId="0">
      <text>
        <r>
          <rPr>
            <sz val="11"/>
            <color theme="1"/>
            <rFont val="Calibri"/>
            <family val="2"/>
            <scheme val="minor"/>
          </rPr>
          <t>======
ID#AAAAiVabVVM
Eunice Basilio    (2022-10-24 19:36:35)
Representa la forma en cómo se medirá el cumplimiento de la Meta Operativa programada.</t>
        </r>
      </text>
    </comment>
    <comment ref="L8" authorId="0" shapeId="0">
      <text>
        <r>
          <rPr>
            <sz val="11"/>
            <color theme="1"/>
            <rFont val="Calibri"/>
            <family val="2"/>
            <scheme val="minor"/>
          </rPr>
          <t>======
ID#AAAAiVabVVE
Eunice    (2022-10-24 19:36:35)
Es la meta a cumplirse representada cuantitativamente y va de acuerdo al indicador de resultado antes planteado.
Para el caso de las Metas Operativa, se DEBERÁ registrar metas cuantificables, expresadas únicamente en términos numéricos, no porcentuales.</t>
        </r>
      </text>
    </comment>
    <comment ref="N8" authorId="0" shapeId="0">
      <text>
        <r>
          <rPr>
            <sz val="11"/>
            <color theme="1"/>
            <rFont val="Calibri"/>
            <family val="2"/>
            <scheme val="minor"/>
          </rPr>
          <t>======
ID#AAAAiVsx83o
Eunice Basilio    (2022-10-24 19:36:35)
- Son las acciones esenciales con las que se propone alcanzar la meta propuesta, ordenadas secuencialmente y numeradas.
- Se debe Iniciar con verbo en infinitivo y demostrar que se cumpla el ciclo de la mejora continua (Planificar, Hacer, Verificar y Actuar)</t>
        </r>
      </text>
    </comment>
    <comment ref="O8" authorId="0" shapeId="0">
      <text>
        <r>
          <rPr>
            <sz val="11"/>
            <color theme="1"/>
            <rFont val="Calibri"/>
            <family val="2"/>
            <scheme val="minor"/>
          </rPr>
          <t>======
ID#AAAAiVsx83M
Eunice Basilio    (2022-10-24 19:36:35)
- Constituyen los documentos físicos y/o digitales que expresan el cumplimiento de la meta.
- Para el caso del Estándar de Calidad, se deberá registrar en esta columna, OBLIGATORIAMENTE, el medio de verificación definido en el Plan de Aseguramiento de la Calidad.</t>
        </r>
      </text>
    </comment>
    <comment ref="P8" authorId="0" shapeId="0">
      <text>
        <r>
          <rPr>
            <sz val="11"/>
            <color theme="1"/>
            <rFont val="Calibri"/>
            <family val="2"/>
            <scheme val="minor"/>
          </rPr>
          <t>======
ID#AAAAiVabVVc
Eunice Basilio    (2022-10-24 19:36:35)
Son las personas que están a cargo de la ejecución de las Metas. Deben ir los nombres de las mismas a más del cargo.</t>
        </r>
      </text>
    </comment>
    <comment ref="AB8" authorId="0" shapeId="0">
      <text>
        <r>
          <rPr>
            <sz val="11"/>
            <color theme="1"/>
            <rFont val="Calibri"/>
            <family val="2"/>
            <scheme val="minor"/>
          </rPr>
          <t>======
ID#AAAAiVsx83k
Eunice    (2022-10-24 19:36:35)
Marcar con una S en el cuatrimestre que va requerir el insumo para el cumplimiento de la meta.</t>
        </r>
      </text>
    </comment>
    <comment ref="AE8" authorId="0" shapeId="0">
      <text>
        <r>
          <rPr>
            <sz val="11"/>
            <color theme="1"/>
            <rFont val="Calibri"/>
            <family val="2"/>
            <scheme val="minor"/>
          </rPr>
          <t>======
ID#AAAAiVsx83U
Eunice    (2022-10-24 19:36:35)
Ingresar algún detalle adicional si es necesario.</t>
        </r>
      </text>
    </comment>
    <comment ref="L9" authorId="0" shapeId="0">
      <text>
        <r>
          <rPr>
            <sz val="11"/>
            <color theme="1"/>
            <rFont val="Calibri"/>
            <family val="2"/>
            <scheme val="minor"/>
          </rPr>
          <t>======
ID#AAAAiVsx83s
Eunice    (2022-10-24 19:36:35)
Establecer la Meta a cumplirse en el 1er semestre. Se debe utilizar valores absolutos, más no porcentajes, esto para el caso de las Metas Operativas.</t>
        </r>
      </text>
    </comment>
    <comment ref="M9" authorId="0" shapeId="0">
      <text>
        <r>
          <rPr>
            <sz val="11"/>
            <color theme="1"/>
            <rFont val="Calibri"/>
            <family val="2"/>
            <scheme val="minor"/>
          </rPr>
          <t>======
ID#AAAAiVabVVk
Eunice    (2022-10-24 19:36:35)
Establecer la Meta a cumplirse en el 2do semestre. Se debe utilizar valores absolutos, más no porcentajes, esto para el caso de las Metas Operativas.</t>
        </r>
      </text>
    </comment>
    <comment ref="Q9" authorId="0" shapeId="0">
      <text>
        <r>
          <rPr>
            <sz val="11"/>
            <color theme="1"/>
            <rFont val="Calibri"/>
            <family val="2"/>
            <scheme val="minor"/>
          </rPr>
          <t>======
ID#AAAAiVabVVg
Eunice    (2022-10-24 19:36:35)
Ingresar el código de la Partida a la que corresponde el bien o servicio a requerir.</t>
        </r>
      </text>
    </comment>
    <comment ref="R9" authorId="0" shapeId="0">
      <text>
        <r>
          <rPr>
            <sz val="11"/>
            <color theme="1"/>
            <rFont val="Calibri"/>
            <family val="2"/>
            <scheme val="minor"/>
          </rPr>
          <t>======
ID#AAAAiVabVVQ
Eunice    (2022-10-24 19:36:35)
Ingresar la descripción del objeto de contratación, agrupada según la partida a la que corresponde.</t>
        </r>
      </text>
    </comment>
    <comment ref="V9" authorId="0" shapeId="0">
      <text>
        <r>
          <rPr>
            <sz val="11"/>
            <color theme="1"/>
            <rFont val="Calibri"/>
            <family val="2"/>
            <scheme val="minor"/>
          </rPr>
          <t>======
ID#AAAAiVabVVo
Eunice    (2022-10-24 19:36:35)
Es la cantidad de los insumos que se requieren para el cumplimiento de las metas.</t>
        </r>
      </text>
    </comment>
    <comment ref="W9" authorId="0" shapeId="0">
      <text>
        <r>
          <rPr>
            <sz val="11"/>
            <color theme="1"/>
            <rFont val="Calibri"/>
            <family val="2"/>
            <scheme val="minor"/>
          </rPr>
          <t>======
ID#AAAAiVsx83Q
Eunice    (2022-10-24 19:36:35)
Ubicar si es Unidad, Metros, Litros, etc.</t>
        </r>
      </text>
    </comment>
    <comment ref="X9" authorId="0" shapeId="0">
      <text>
        <r>
          <rPr>
            <sz val="11"/>
            <color theme="1"/>
            <rFont val="Calibri"/>
            <family val="2"/>
            <scheme val="minor"/>
          </rPr>
          <t>======
ID#AAAAiVabVVw
Eunice    (2022-10-24 19:36:35)
Es el valor unitario del producto detallado.</t>
        </r>
      </text>
    </comment>
    <comment ref="Y9" authorId="0" shapeId="0">
      <text>
        <r>
          <rPr>
            <sz val="11"/>
            <color theme="1"/>
            <rFont val="Calibri"/>
            <family val="2"/>
            <scheme val="minor"/>
          </rPr>
          <t>======
ID#AAAAiVsx834
Eunice    (2022-10-24 19:36:35)
Ingresar el subtotal, que resulta de multiplicar la cantidad anual por el costo unitario, sin incluir el IVA.</t>
        </r>
      </text>
    </comment>
    <comment ref="Z9" authorId="0" shapeId="0">
      <text>
        <r>
          <rPr>
            <sz val="11"/>
            <color theme="1"/>
            <rFont val="Calibri"/>
            <family val="2"/>
            <scheme val="minor"/>
          </rPr>
          <t>======
ID#AAAAiVsx830
HP    (2022-10-24 19:36:35)
Ingresar el subtotal, que resulta de multiplicar la cantidad anual por el costo unitario, incluido el IVA.</t>
        </r>
      </text>
    </comment>
    <comment ref="AA9" authorId="0" shapeId="0">
      <text>
        <r>
          <rPr>
            <sz val="11"/>
            <color theme="1"/>
            <rFont val="Calibri"/>
            <family val="2"/>
            <scheme val="minor"/>
          </rPr>
          <t>======
ID#AAAAiVsx83I
Eunice    (2022-10-24 19:36:35)
Corresponde a la suma total de la Partida Presupuestaria, incluido el IVA.</t>
        </r>
      </text>
    </comment>
  </commentList>
  <extLst>
    <ext xmlns:r="http://schemas.openxmlformats.org/officeDocument/2006/relationships" uri="GoogleSheetsCustomDataVersion1">
      <go:sheetsCustomData xmlns:go="http://customooxmlschemas.google.com/" r:id="rId1" roundtripDataSignature="AMtx7mhvjCNhyAyLSLfZtvs/GGAPVp9mFw=="/>
    </ext>
  </extLst>
</comments>
</file>

<file path=xl/sharedStrings.xml><?xml version="1.0" encoding="utf-8"?>
<sst xmlns="http://schemas.openxmlformats.org/spreadsheetml/2006/main" count="2236" uniqueCount="1079">
  <si>
    <t>UNIVERSIDAD TÉCNICA DE MACHALA</t>
  </si>
  <si>
    <t>Calidad, Pertinencia y Calidez</t>
  </si>
  <si>
    <t>FACULTAD DE CIENCIAS QUÍMICAS Y DE LA SALUD</t>
  </si>
  <si>
    <t>PLAN  OPERATIVO  ANUAL  2022</t>
  </si>
  <si>
    <t>PROGRAMA PRESUPUESTARIO:</t>
  </si>
  <si>
    <t>82 Formación y Gestión Académica</t>
  </si>
  <si>
    <t>Dependencia</t>
  </si>
  <si>
    <t>PLAN NACIONAL DE DESARROLLO</t>
  </si>
  <si>
    <t>PLAN ESTRATÉGICO DE DESARROLLO INSTITUCIONAL</t>
  </si>
  <si>
    <t>INSTITUCIONAL</t>
  </si>
  <si>
    <t>PROGRAMACIÓN DE NECESIDADES DE RECURSOS</t>
  </si>
  <si>
    <t>Objetivo Nacional</t>
  </si>
  <si>
    <t>Políticas Públicas / Meta Nacional</t>
  </si>
  <si>
    <t>Eje Estratégico</t>
  </si>
  <si>
    <t>Lineamiento Estratégico</t>
  </si>
  <si>
    <t>Objetivo Estratégico Institucional</t>
  </si>
  <si>
    <t>Producto Institucional</t>
  </si>
  <si>
    <t>Estrategia DAFO</t>
  </si>
  <si>
    <t>Meta Estratégica / Estándar de Calidad / Meta Operativa / Otras Metas</t>
  </si>
  <si>
    <t>Producto (Resultado Esperado)</t>
  </si>
  <si>
    <t>Indicador de Resultado PEDI / Estándar de Calidad / POA</t>
  </si>
  <si>
    <t>Programación Física de la Meta</t>
  </si>
  <si>
    <t>Actividades</t>
  </si>
  <si>
    <t>Medios de Verificación</t>
  </si>
  <si>
    <t>Responsable</t>
  </si>
  <si>
    <t>Información Detallada del Objeto de la Contratación</t>
  </si>
  <si>
    <t>Presupuesto Estimativo</t>
  </si>
  <si>
    <t>Cronograma de Requisiciones</t>
  </si>
  <si>
    <t>Observaciones</t>
  </si>
  <si>
    <t>1er Semestre
(En-Jn)</t>
  </si>
  <si>
    <t>2do Semestre
(Jl-Dic)</t>
  </si>
  <si>
    <t>Código de la Partida</t>
  </si>
  <si>
    <t>Nombre de la Partida / Detalle del Objeto de Contratación</t>
  </si>
  <si>
    <t>Tipo de Régimen</t>
  </si>
  <si>
    <t>N° de Proyecto</t>
  </si>
  <si>
    <t>Tipo de Presupuesto</t>
  </si>
  <si>
    <t>Cantidad Anual</t>
  </si>
  <si>
    <r>
      <rPr>
        <sz val="12"/>
        <color theme="1"/>
        <rFont val="Cambria"/>
        <family val="1"/>
      </rPr>
      <t xml:space="preserve">Unidad </t>
    </r>
    <r>
      <rPr>
        <sz val="10"/>
        <color rgb="FF000000"/>
        <rFont val="Cambria"/>
        <family val="1"/>
      </rPr>
      <t>(metros, litros etc.)</t>
    </r>
  </si>
  <si>
    <t>Costo Unitario (Dólares)</t>
  </si>
  <si>
    <t>Subtotal (Sin IVA)</t>
  </si>
  <si>
    <t>Subtotal (Incluido el IVA)</t>
  </si>
  <si>
    <t>Total por Partida</t>
  </si>
  <si>
    <t>Cuatrimestre 1</t>
  </si>
  <si>
    <t>Cuatrimestre 2</t>
  </si>
  <si>
    <t>Cuatrimestre 3</t>
  </si>
  <si>
    <t>DECANATO</t>
  </si>
  <si>
    <t>14 FORTALECER LAS CAPACIDADES DEL ESTADO CON ÉNFASIS EN LA ADMINISTRACIÓN DE JUSTICIA Y EFICIENCIA EN LOS PROCESOS DE REGULACIÓN Y CONTROL, CON INDEPENDENCIA Y AUTONOMÍA.</t>
  </si>
  <si>
    <t>P.14.3. Fortalecer la implementación de las buenas prácticas regulatorias que garanticen la transparencia, eficiencia y competitividad del Estado.</t>
  </si>
  <si>
    <t>_6_Eficiencia_en_la_organización_y_gestión_institucional.</t>
  </si>
  <si>
    <t>8. Simplificar los trámites administrativos requeridos en la gestión universitaria.</t>
  </si>
  <si>
    <t>OEI_1_FORTALECER_LAS_CAPACIDADES_INSTITUCIONALES.</t>
  </si>
  <si>
    <t>FORTALECIMIENTO INSTITUCIONAL</t>
  </si>
  <si>
    <t>Estrategia OFENSIVA</t>
  </si>
  <si>
    <r>
      <rPr>
        <b/>
        <sz val="10"/>
        <color rgb="FFFF0000"/>
        <rFont val="Arial Narrow"/>
        <family val="2"/>
      </rPr>
      <t>METAS OPERATIVAS</t>
    </r>
    <r>
      <rPr>
        <b/>
        <sz val="9"/>
        <color theme="1"/>
        <rFont val="Century Schoolbook"/>
        <family val="1"/>
      </rPr>
      <t xml:space="preserve">
1.-</t>
    </r>
    <r>
      <rPr>
        <sz val="10"/>
        <color theme="1"/>
        <rFont val="Arial Narrow"/>
        <family val="2"/>
      </rPr>
      <t xml:space="preserve"> Emitir directrices para garantizar la ejecución de los procesos administrativos y académicos.</t>
    </r>
  </si>
  <si>
    <t>Directrices para garantizar la ejecución de los procesos administrativos y académicos emitidas.</t>
  </si>
  <si>
    <t>N° de directrices emitidas.</t>
  </si>
  <si>
    <r>
      <rPr>
        <b/>
        <sz val="9"/>
        <color theme="1"/>
        <rFont val="Century Schoolbook"/>
        <family val="1"/>
      </rPr>
      <t>1.-</t>
    </r>
    <r>
      <rPr>
        <sz val="10"/>
        <color theme="1"/>
        <rFont val="Arial Narrow"/>
        <family val="2"/>
      </rPr>
      <t xml:space="preserve"> Socializar reglamentos.
</t>
    </r>
    <r>
      <rPr>
        <b/>
        <sz val="9"/>
        <color theme="1"/>
        <rFont val="Century Schoolbook"/>
        <family val="1"/>
      </rPr>
      <t>2.-</t>
    </r>
    <r>
      <rPr>
        <sz val="10"/>
        <color theme="1"/>
        <rFont val="Arial Narrow"/>
        <family val="2"/>
      </rPr>
      <t xml:space="preserve"> Planificar reuniones de trabajo con personal administrativo y académico.</t>
    </r>
  </si>
  <si>
    <r>
      <rPr>
        <b/>
        <sz val="9"/>
        <color theme="1"/>
        <rFont val="Century Schoolbook"/>
        <family val="1"/>
      </rPr>
      <t>1.-</t>
    </r>
    <r>
      <rPr>
        <sz val="10"/>
        <color theme="1"/>
        <rFont val="Arial Narrow"/>
        <family val="2"/>
      </rPr>
      <t xml:space="preserve"> Reporte de validación de las directrices.</t>
    </r>
  </si>
  <si>
    <t>* Dr. Freddy Pereira Guanuche,
  Decano
* Lic. Marina Cabrera Sánchez,
  Analista del Decanato</t>
  </si>
  <si>
    <t>530101 0701 001</t>
  </si>
  <si>
    <t>Agua Potable</t>
  </si>
  <si>
    <t>000</t>
  </si>
  <si>
    <t>GASTO CORRIENTE</t>
  </si>
  <si>
    <t>S</t>
  </si>
  <si>
    <t>530104 0701 001</t>
  </si>
  <si>
    <t>Energía Eléctrica</t>
  </si>
  <si>
    <t>530105 0701 001</t>
  </si>
  <si>
    <t>Telecomunicaciones</t>
  </si>
  <si>
    <t>530303 0701 001</t>
  </si>
  <si>
    <t>Viáticos y Subsistencias en el Interior</t>
  </si>
  <si>
    <r>
      <rPr>
        <b/>
        <sz val="9"/>
        <color theme="1"/>
        <rFont val="Century Schoolbook"/>
        <family val="1"/>
      </rPr>
      <t>2.-</t>
    </r>
    <r>
      <rPr>
        <sz val="10"/>
        <color theme="1"/>
        <rFont val="Arial Narrow"/>
        <family val="2"/>
      </rPr>
      <t xml:space="preserve"> Supervisar y ejecutar los procesos administrativos y académicos.</t>
    </r>
  </si>
  <si>
    <t>Ejecución de los procesos administrativos y académicos supervisados.</t>
  </si>
  <si>
    <t>N° de procesos administrativos supervisados y ejecutados.</t>
  </si>
  <si>
    <r>
      <rPr>
        <b/>
        <sz val="9"/>
        <color theme="1"/>
        <rFont val="Century Schoolbook"/>
        <family val="1"/>
      </rPr>
      <t>1.-</t>
    </r>
    <r>
      <rPr>
        <sz val="10"/>
        <color theme="1"/>
        <rFont val="Arial Narrow"/>
        <family val="2"/>
      </rPr>
      <t xml:space="preserve"> Receptar las comunicaciones y notificaciones internas y/o organismos externos.
</t>
    </r>
    <r>
      <rPr>
        <b/>
        <sz val="9"/>
        <color theme="1"/>
        <rFont val="Century Schoolbook"/>
        <family val="1"/>
      </rPr>
      <t>2.-</t>
    </r>
    <r>
      <rPr>
        <sz val="10"/>
        <color theme="1"/>
        <rFont val="Arial Narrow"/>
        <family val="2"/>
      </rPr>
      <t xml:space="preserve"> Redactar, remitir y Supervisar la ejecución de los procesos administrativos y académicos.
</t>
    </r>
    <r>
      <rPr>
        <b/>
        <sz val="9"/>
        <color theme="1"/>
        <rFont val="Century Schoolbook"/>
        <family val="1"/>
      </rPr>
      <t>3.-</t>
    </r>
    <r>
      <rPr>
        <sz val="10"/>
        <color theme="1"/>
        <rFont val="Arial Narrow"/>
        <family val="2"/>
      </rPr>
      <t xml:space="preserve"> Planificar y organizar la distribución de espacios físicos para los cubículos y equipos informáticos para la actividad presencial.
</t>
    </r>
    <r>
      <rPr>
        <b/>
        <sz val="9"/>
        <color theme="1"/>
        <rFont val="Century Schoolbook"/>
        <family val="1"/>
      </rPr>
      <t>4.-</t>
    </r>
    <r>
      <rPr>
        <sz val="10"/>
        <color theme="1"/>
        <rFont val="Arial Narrow"/>
        <family val="2"/>
      </rPr>
      <t xml:space="preserve"> Distribuir, administrar, controlar y custodiar los bienes destinados al área académica, administrativa de la Facultad.
</t>
    </r>
    <r>
      <rPr>
        <b/>
        <sz val="9"/>
        <color theme="1"/>
        <rFont val="Century Schoolbook"/>
        <family val="1"/>
      </rPr>
      <t>5.-</t>
    </r>
    <r>
      <rPr>
        <sz val="10"/>
        <color theme="1"/>
        <rFont val="Arial Narrow"/>
        <family val="2"/>
      </rPr>
      <t xml:space="preserve"> Gestionar la adquisición de bienes y materiales para la FCQS.</t>
    </r>
  </si>
  <si>
    <r>
      <rPr>
        <b/>
        <sz val="9"/>
        <color theme="1"/>
        <rFont val="Century Schoolbook"/>
        <family val="1"/>
      </rPr>
      <t>1.-</t>
    </r>
    <r>
      <rPr>
        <sz val="10"/>
        <color theme="1"/>
        <rFont val="Arial Narrow"/>
        <family val="2"/>
      </rPr>
      <t xml:space="preserve"> Reporte del estado actual de los procesos administrativos y académicos.
</t>
    </r>
    <r>
      <rPr>
        <b/>
        <sz val="9"/>
        <color theme="1"/>
        <rFont val="Century Schoolbook"/>
        <family val="1"/>
      </rPr>
      <t>2.-</t>
    </r>
    <r>
      <rPr>
        <sz val="10"/>
        <color theme="1"/>
        <rFont val="Arial Narrow"/>
        <family val="2"/>
      </rPr>
      <t xml:space="preserve"> Distributivo de Cubículos y Equipos Informáticos.
</t>
    </r>
    <r>
      <rPr>
        <b/>
        <sz val="9"/>
        <color theme="1"/>
        <rFont val="Century Schoolbook"/>
        <family val="1"/>
      </rPr>
      <t>3.-</t>
    </r>
    <r>
      <rPr>
        <sz val="10"/>
        <color theme="1"/>
        <rFont val="Arial Narrow"/>
        <family val="2"/>
      </rPr>
      <t xml:space="preserve"> Reporte de solicitudes de reasignación de bienes.
</t>
    </r>
    <r>
      <rPr>
        <b/>
        <sz val="9"/>
        <color theme="1"/>
        <rFont val="Century Schoolbook"/>
        <family val="1"/>
      </rPr>
      <t>4.-</t>
    </r>
    <r>
      <rPr>
        <sz val="10"/>
        <color theme="1"/>
        <rFont val="Arial Narrow"/>
        <family val="2"/>
      </rPr>
      <t xml:space="preserve"> Constatación y Reporte de Bienes.</t>
    </r>
  </si>
  <si>
    <t>* Dr. Freddy Pereira Guanuche,
  Decano
* Lic. Marina Cabrera Sánchez,
  Analista del Decanato
* Ing. Juan Díaz Calle,
  Administrador de Bienes FCQS</t>
  </si>
  <si>
    <t>530804 0701 002</t>
  </si>
  <si>
    <t>Materiales de Oficina</t>
  </si>
  <si>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</si>
  <si>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t>Unidad</t>
  </si>
  <si>
    <r>
      <rPr>
        <sz val="10"/>
        <color theme="1"/>
        <rFont val="Arial Narrow"/>
        <family val="2"/>
      </rPr>
      <t>Protectores de Hoja delgada A</t>
    </r>
    <r>
      <rPr>
        <sz val="10"/>
        <color theme="1"/>
        <rFont val="Century Schoolbook"/>
        <family val="1"/>
      </rPr>
      <t>4</t>
    </r>
    <r>
      <rPr>
        <sz val="10"/>
        <color theme="1"/>
        <rFont val="Arial Narrow"/>
        <family val="2"/>
      </rPr>
      <t>x</t>
    </r>
    <r>
      <rPr>
        <sz val="10"/>
        <color theme="1"/>
        <rFont val="Century Schoolbook"/>
        <family val="1"/>
      </rPr>
      <t>100</t>
    </r>
    <r>
      <rPr>
        <sz val="10"/>
        <color theme="1"/>
        <rFont val="Arial Narrow"/>
        <family val="2"/>
      </rPr>
      <t xml:space="preserve"> unidades</t>
    </r>
  </si>
  <si>
    <r>
      <rPr>
        <sz val="10"/>
        <color theme="1"/>
        <rFont val="Arial Narrow"/>
        <family val="2"/>
      </rPr>
      <t xml:space="preserve">Etiquetas Adhesivas </t>
    </r>
    <r>
      <rPr>
        <sz val="10"/>
        <color theme="1"/>
        <rFont val="Century Schoolbook"/>
        <family val="1"/>
      </rPr>
      <t>1,39</t>
    </r>
    <r>
      <rPr>
        <sz val="10"/>
        <color theme="1"/>
        <rFont val="Arial Narrow"/>
        <family val="2"/>
      </rPr>
      <t xml:space="preserve"> X </t>
    </r>
    <r>
      <rPr>
        <sz val="10"/>
        <color theme="1"/>
        <rFont val="Century Schoolbook"/>
        <family val="1"/>
      </rPr>
      <t>4,39</t>
    </r>
    <r>
      <rPr>
        <sz val="10"/>
        <color theme="1"/>
        <rFont val="Arial Narrow"/>
        <family val="2"/>
      </rPr>
      <t xml:space="preserve"> T </t>
    </r>
    <r>
      <rPr>
        <sz val="10"/>
        <color theme="1"/>
        <rFont val="Century Schoolbook"/>
        <family val="1"/>
      </rPr>
      <t>3</t>
    </r>
  </si>
  <si>
    <t xml:space="preserve">Fundas </t>
  </si>
  <si>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</si>
  <si>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t>Caja</t>
  </si>
  <si>
    <r>
      <rPr>
        <b/>
        <sz val="9"/>
        <color theme="1"/>
        <rFont val="Century Schoolbook"/>
        <family val="1"/>
      </rPr>
      <t>3.-</t>
    </r>
    <r>
      <rPr>
        <sz val="10"/>
        <color theme="1"/>
        <rFont val="Arial Narrow"/>
        <family val="2"/>
      </rPr>
      <t xml:space="preserve"> Gestionar la Propuesta del distributivo académico en conjunto con los Subdecanatos.</t>
    </r>
  </si>
  <si>
    <t>Propuesta del distributivo académico en conjunto con los Subdecanatos, gestionada.</t>
  </si>
  <si>
    <t>N° de distributivos académicos gestionados en conjunto con los subdecanatos.</t>
  </si>
  <si>
    <r>
      <rPr>
        <b/>
        <sz val="9"/>
        <color theme="1"/>
        <rFont val="Century Schoolbook"/>
        <family val="1"/>
      </rPr>
      <t>1.-</t>
    </r>
    <r>
      <rPr>
        <sz val="10"/>
        <color theme="1"/>
        <rFont val="Arial Narrow"/>
        <family val="2"/>
      </rPr>
      <t xml:space="preserve"> Trasladar las directrices otorgados por el Consejo Universitario a subdecanato de la FCQS.
</t>
    </r>
    <r>
      <rPr>
        <b/>
        <sz val="9"/>
        <color theme="1"/>
        <rFont val="Century Schoolbook"/>
        <family val="1"/>
      </rPr>
      <t>2.-</t>
    </r>
    <r>
      <rPr>
        <sz val="10"/>
        <color theme="1"/>
        <rFont val="Arial Narrow"/>
        <family val="2"/>
      </rPr>
      <t xml:space="preserve"> Autorizar el envío de distributivos para la aprobación del Consejo Directivo.</t>
    </r>
  </si>
  <si>
    <r>
      <rPr>
        <b/>
        <sz val="9"/>
        <color theme="1"/>
        <rFont val="Century Schoolbook"/>
        <family val="1"/>
      </rPr>
      <t>1.-</t>
    </r>
    <r>
      <rPr>
        <sz val="10"/>
        <color theme="1"/>
        <rFont val="Arial Narrow"/>
        <family val="2"/>
      </rPr>
      <t xml:space="preserve"> Distributivos por carreras de la Facultad.</t>
    </r>
  </si>
  <si>
    <t>570102 0701 001</t>
  </si>
  <si>
    <t>Tasas Generales Patente</t>
  </si>
  <si>
    <t>990101 0701 001</t>
  </si>
  <si>
    <t>Obligaciones de Ejercicios Anteriores por Egresos de Personal</t>
  </si>
  <si>
    <t>990101 0701 003</t>
  </si>
  <si>
    <r>
      <rPr>
        <b/>
        <sz val="9"/>
        <color theme="1"/>
        <rFont val="Century Schoolbook"/>
        <family val="1"/>
      </rPr>
      <t>4.-</t>
    </r>
    <r>
      <rPr>
        <sz val="10"/>
        <color theme="1"/>
        <rFont val="Arial Narrow"/>
        <family val="2"/>
      </rPr>
      <t xml:space="preserve"> Supervisar la ejecución de las convocatorias a los consejos de facultad.</t>
    </r>
  </si>
  <si>
    <t>Sesiones de Consejo Directivo, convocadas y presididas.</t>
  </si>
  <si>
    <t>N° de convocatorias supervisadas.</t>
  </si>
  <si>
    <r>
      <rPr>
        <b/>
        <sz val="9"/>
        <color theme="1"/>
        <rFont val="Century Schoolbook"/>
        <family val="1"/>
      </rPr>
      <t>1.-</t>
    </r>
    <r>
      <rPr>
        <sz val="10"/>
        <color theme="1"/>
        <rFont val="Arial Narrow"/>
        <family val="2"/>
      </rPr>
      <t xml:space="preserve"> Sesionar y presidir Consejo Directivo de la Facultad.</t>
    </r>
  </si>
  <si>
    <r>
      <rPr>
        <b/>
        <sz val="9"/>
        <color theme="1"/>
        <rFont val="Century Schoolbook"/>
        <family val="1"/>
      </rPr>
      <t>1.-</t>
    </r>
    <r>
      <rPr>
        <sz val="10"/>
        <color theme="1"/>
        <rFont val="Arial Narrow"/>
        <family val="2"/>
      </rPr>
      <t xml:space="preserve"> Matriz de Control y Supervisión a la ejecución de las convocatorias a los consejos de facultad.</t>
    </r>
  </si>
  <si>
    <t>531407 0701 002</t>
  </si>
  <si>
    <r>
      <rPr>
        <b/>
        <sz val="9"/>
        <color theme="1"/>
        <rFont val="Century Schoolbook"/>
        <family val="1"/>
      </rPr>
      <t>5.-</t>
    </r>
    <r>
      <rPr>
        <sz val="10"/>
        <color theme="1"/>
        <rFont val="Arial Narrow"/>
        <family val="2"/>
      </rPr>
      <t xml:space="preserve"> Gestionar los Procesos que garantizan el cumplimiento de las funciones sustantivas de la educación superior: docencia, investigación y vinculación.</t>
    </r>
  </si>
  <si>
    <t>Procesos que garantizan el cumplimiento de las funciones sustantivas de la educación superior: docencia, investigación y vinculación, gestionados.</t>
  </si>
  <si>
    <t>N° de procesos que garanticen el cumplimiento de las funciones sustantivas de la educación superior: docencia, investigación y vinculación gestionados.</t>
  </si>
  <si>
    <r>
      <rPr>
        <b/>
        <sz val="9"/>
        <color theme="1"/>
        <rFont val="Century Schoolbook"/>
        <family val="1"/>
      </rPr>
      <t>1.-</t>
    </r>
    <r>
      <rPr>
        <sz val="10"/>
        <color theme="1"/>
        <rFont val="Arial Narrow"/>
        <family val="2"/>
      </rPr>
      <t xml:space="preserve"> Convocar a reuniones con Autoridades.
</t>
    </r>
    <r>
      <rPr>
        <b/>
        <sz val="9"/>
        <color theme="1"/>
        <rFont val="Century Schoolbook"/>
        <family val="1"/>
      </rPr>
      <t>2.-</t>
    </r>
    <r>
      <rPr>
        <sz val="10"/>
        <color theme="1"/>
        <rFont val="Arial Narrow"/>
        <family val="2"/>
      </rPr>
      <t xml:space="preserve"> Convocar a reuniones con Subdecano.
</t>
    </r>
    <r>
      <rPr>
        <b/>
        <sz val="9"/>
        <color theme="1"/>
        <rFont val="Century Schoolbook"/>
        <family val="1"/>
      </rPr>
      <t>3.-</t>
    </r>
    <r>
      <rPr>
        <sz val="10"/>
        <color theme="1"/>
        <rFont val="Arial Narrow"/>
        <family val="2"/>
      </rPr>
      <t xml:space="preserve"> Convocar a reuniones con los Coordinadores Académicos.</t>
    </r>
  </si>
  <si>
    <r>
      <rPr>
        <b/>
        <sz val="9"/>
        <color theme="1"/>
        <rFont val="Century Schoolbook"/>
        <family val="1"/>
      </rPr>
      <t>1.-</t>
    </r>
    <r>
      <rPr>
        <sz val="10"/>
        <color theme="1"/>
        <rFont val="Arial Narrow"/>
        <family val="2"/>
      </rPr>
      <t xml:space="preserve"> Actas de Reunión.
2.- Convocatorias Electrónicas.</t>
    </r>
  </si>
  <si>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</si>
  <si>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Protectores de Hoja delgada A</t>
    </r>
    <r>
      <rPr>
        <sz val="10"/>
        <color theme="1"/>
        <rFont val="Century Schoolbook"/>
        <family val="1"/>
      </rPr>
      <t>4</t>
    </r>
    <r>
      <rPr>
        <sz val="10"/>
        <color theme="1"/>
        <rFont val="Arial Narrow"/>
        <family val="2"/>
      </rPr>
      <t>x</t>
    </r>
    <r>
      <rPr>
        <sz val="10"/>
        <color theme="1"/>
        <rFont val="Century Schoolbook"/>
        <family val="1"/>
      </rPr>
      <t>100</t>
    </r>
    <r>
      <rPr>
        <sz val="10"/>
        <color theme="1"/>
        <rFont val="Arial Narrow"/>
        <family val="2"/>
      </rPr>
      <t xml:space="preserve"> unidades</t>
    </r>
  </si>
  <si>
    <r>
      <rPr>
        <sz val="10"/>
        <color theme="1"/>
        <rFont val="Arial Narrow"/>
        <family val="2"/>
      </rPr>
      <t xml:space="preserve">Etiquetas Adhesivas </t>
    </r>
    <r>
      <rPr>
        <sz val="10"/>
        <color theme="1"/>
        <rFont val="Century Schoolbook"/>
        <family val="1"/>
      </rPr>
      <t>1,39</t>
    </r>
    <r>
      <rPr>
        <sz val="10"/>
        <color theme="1"/>
        <rFont val="Arial Narrow"/>
        <family val="2"/>
      </rPr>
      <t xml:space="preserve"> X </t>
    </r>
    <r>
      <rPr>
        <sz val="10"/>
        <color theme="1"/>
        <rFont val="Century Schoolbook"/>
        <family val="1"/>
      </rPr>
      <t>4,39</t>
    </r>
    <r>
      <rPr>
        <sz val="10"/>
        <color theme="1"/>
        <rFont val="Arial Narrow"/>
        <family val="2"/>
      </rPr>
      <t xml:space="preserve"> T </t>
    </r>
    <r>
      <rPr>
        <sz val="10"/>
        <color theme="1"/>
        <rFont val="Century Schoolbook"/>
        <family val="1"/>
      </rPr>
      <t>3</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</si>
  <si>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</si>
  <si>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b/>
        <sz val="9"/>
        <color theme="1"/>
        <rFont val="Century Schoolbook"/>
        <family val="1"/>
      </rPr>
      <t>6.-</t>
    </r>
    <r>
      <rPr>
        <sz val="10"/>
        <color theme="1"/>
        <rFont val="Arial Narrow"/>
        <family val="2"/>
      </rPr>
      <t xml:space="preserve"> Presentar el Informe de Rendición de Cuentas.</t>
    </r>
  </si>
  <si>
    <t>Informe de Rendición de Cuentas, presentado.</t>
  </si>
  <si>
    <t>N° de Informes de Rendición de Cuentas presentados.</t>
  </si>
  <si>
    <r>
      <rPr>
        <b/>
        <sz val="9"/>
        <color theme="1"/>
        <rFont val="Century Schoolbook"/>
        <family val="1"/>
      </rPr>
      <t>1.-</t>
    </r>
    <r>
      <rPr>
        <sz val="10"/>
        <color theme="1"/>
        <rFont val="Arial Narrow"/>
        <family val="2"/>
      </rPr>
      <t xml:space="preserve"> Convocar reuniones con los coordinadores de carrera, personal administrativo y de servicio para tratar asuntos académicos y administrativos que permiten el mejoramiento de las funciones en la Facultad.
</t>
    </r>
    <r>
      <rPr>
        <b/>
        <sz val="9"/>
        <color theme="1"/>
        <rFont val="Century Schoolbook"/>
        <family val="1"/>
      </rPr>
      <t>2.-</t>
    </r>
    <r>
      <rPr>
        <sz val="10"/>
        <color theme="1"/>
        <rFont val="Arial Narrow"/>
        <family val="2"/>
      </rPr>
      <t xml:space="preserve"> Realizar el Informe de Rendición de Cuentas.</t>
    </r>
  </si>
  <si>
    <r>
      <rPr>
        <b/>
        <sz val="9"/>
        <color theme="1"/>
        <rFont val="Century Schoolbook"/>
        <family val="1"/>
      </rPr>
      <t>1.-</t>
    </r>
    <r>
      <rPr>
        <sz val="10"/>
        <color theme="1"/>
        <rFont val="Arial Narrow"/>
        <family val="2"/>
      </rPr>
      <t xml:space="preserve"> Informe de Rendición de Cuentas dirigido a Rectorado.</t>
    </r>
  </si>
  <si>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</si>
  <si>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t>Perforadora de escritorio Grande</t>
  </si>
  <si>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</si>
  <si>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b/>
        <sz val="9"/>
        <color theme="1"/>
        <rFont val="Century Schoolbook"/>
        <family val="1"/>
      </rPr>
      <t>7.-</t>
    </r>
    <r>
      <rPr>
        <sz val="10"/>
        <color theme="1"/>
        <rFont val="Arial Narrow"/>
        <family val="2"/>
      </rPr>
      <t xml:space="preserve"> Gestionar trámite de licencias solicitadas por el personal docente y administrativo.</t>
    </r>
  </si>
  <si>
    <t>Trámite de licencias solicitadas por el personal docente y administrativo, gestionadas.</t>
  </si>
  <si>
    <t>N° de trámites de licencias solicitadas por el personal docente y administrativo gestionados.</t>
  </si>
  <si>
    <r>
      <rPr>
        <b/>
        <sz val="9"/>
        <color theme="1"/>
        <rFont val="Century Schoolbook"/>
        <family val="1"/>
      </rPr>
      <t>1.-</t>
    </r>
    <r>
      <rPr>
        <sz val="10"/>
        <color theme="1"/>
        <rFont val="Arial Narrow"/>
        <family val="2"/>
      </rPr>
      <t xml:space="preserve"> Elaborar oficios a las autoridades de la Universidad.
</t>
    </r>
    <r>
      <rPr>
        <b/>
        <sz val="9"/>
        <color theme="1"/>
        <rFont val="Century Schoolbook"/>
        <family val="1"/>
      </rPr>
      <t>2.-</t>
    </r>
    <r>
      <rPr>
        <sz val="10"/>
        <color theme="1"/>
        <rFont val="Arial Narrow"/>
        <family val="2"/>
      </rPr>
      <t xml:space="preserve"> Enviar los oficios y sus habilitantes a las autoridades mediante correo electrónico.
</t>
    </r>
    <r>
      <rPr>
        <b/>
        <sz val="9"/>
        <color theme="1"/>
        <rFont val="Century Schoolbook"/>
        <family val="1"/>
      </rPr>
      <t>3.-</t>
    </r>
    <r>
      <rPr>
        <sz val="10"/>
        <color theme="1"/>
        <rFont val="Arial Narrow"/>
        <family val="2"/>
      </rPr>
      <t xml:space="preserve"> Dar seguimiento a las solicitudes de licencia respectivas.</t>
    </r>
  </si>
  <si>
    <r>
      <rPr>
        <b/>
        <sz val="9"/>
        <color theme="1"/>
        <rFont val="Century Schoolbook"/>
        <family val="1"/>
      </rPr>
      <t>1.-</t>
    </r>
    <r>
      <rPr>
        <sz val="10"/>
        <color theme="1"/>
        <rFont val="Arial Narrow"/>
        <family val="2"/>
      </rPr>
      <t xml:space="preserve"> Oficio de trámite de licencias solicitadas.</t>
    </r>
  </si>
  <si>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</si>
  <si>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</si>
  <si>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b/>
        <sz val="9"/>
        <color theme="1"/>
        <rFont val="Century Schoolbook"/>
        <family val="1"/>
      </rPr>
      <t>8.-</t>
    </r>
    <r>
      <rPr>
        <sz val="10"/>
        <color theme="1"/>
        <rFont val="Arial Narrow"/>
        <family val="2"/>
      </rPr>
      <t xml:space="preserve"> Coordinar y gestionar el Proceso de contratación de personal docente para las carreras o programas vigentes en la Facultad.</t>
    </r>
  </si>
  <si>
    <t>Proceso de contratación de personal docente para las carreras o programas vigentes en la Facultad, coordinado y gestionado.</t>
  </si>
  <si>
    <t>N° de Procesos de contratación de personal docente para las carreras o programas vigentes en la Facultad coordinados y gestionados.</t>
  </si>
  <si>
    <r>
      <rPr>
        <b/>
        <sz val="9"/>
        <color theme="1"/>
        <rFont val="Century Schoolbook"/>
        <family val="1"/>
      </rPr>
      <t>1.-</t>
    </r>
    <r>
      <rPr>
        <sz val="10"/>
        <color theme="1"/>
        <rFont val="Arial Narrow"/>
        <family val="2"/>
      </rPr>
      <t xml:space="preserve"> Gestionar los Procesos de Contratación del Personal de la Facultad.</t>
    </r>
  </si>
  <si>
    <r>
      <rPr>
        <b/>
        <sz val="9"/>
        <color theme="1"/>
        <rFont val="Century Schoolbook"/>
        <family val="1"/>
      </rPr>
      <t>1.-</t>
    </r>
    <r>
      <rPr>
        <sz val="10"/>
        <color theme="1"/>
        <rFont val="Arial Narrow"/>
        <family val="2"/>
      </rPr>
      <t xml:space="preserve"> Oficio para el Proceso de contratación de personal docente para las carreras o programas vigentes en la Facultad.</t>
    </r>
  </si>
  <si>
    <t>530606 0701 001</t>
  </si>
  <si>
    <t>Honorarios por Contratos Civiles de Servicios</t>
  </si>
  <si>
    <t>530606 0701 002</t>
  </si>
  <si>
    <t>530606 0701 003</t>
  </si>
  <si>
    <t>_8_La_calidad_como_cultura_universitaria.</t>
  </si>
  <si>
    <t>2. Fortalecer el liderazgo en todos los niveles de decisión para incrementar el compromiso de la comunidad universitaria en el logro de los objetivos institucionales.</t>
  </si>
  <si>
    <t>ASEGURAMIENTO DE LA CALIDAD</t>
  </si>
  <si>
    <r>
      <rPr>
        <b/>
        <sz val="9"/>
        <color theme="1"/>
        <rFont val="Century Schoolbook"/>
        <family val="1"/>
      </rPr>
      <t>9.-</t>
    </r>
    <r>
      <rPr>
        <sz val="10"/>
        <color theme="1"/>
        <rFont val="Arial Narrow"/>
        <family val="2"/>
      </rPr>
      <t xml:space="preserve"> Emitir criterios técnicos para la sustentación de las decisiones adoptadas a nivel de facultad.</t>
    </r>
  </si>
  <si>
    <t>Criterios técnicos para la sustentación de las decisiones adoptadas a nivel de facultad emitidos.</t>
  </si>
  <si>
    <t>N° de Criterios técnicos gestionados para la sustentación de las decisiones adoptadas a nivel de facultad.</t>
  </si>
  <si>
    <r>
      <rPr>
        <b/>
        <sz val="9"/>
        <color theme="1"/>
        <rFont val="Century Schoolbook"/>
        <family val="1"/>
      </rPr>
      <t>1.-</t>
    </r>
    <r>
      <rPr>
        <sz val="10"/>
        <color theme="1"/>
        <rFont val="Arial Narrow"/>
        <family val="2"/>
      </rPr>
      <t xml:space="preserve"> Gestionar decisiones de Comisión Académicas.
</t>
    </r>
    <r>
      <rPr>
        <b/>
        <sz val="9"/>
        <color theme="1"/>
        <rFont val="Century Schoolbook"/>
        <family val="1"/>
      </rPr>
      <t>2.-</t>
    </r>
    <r>
      <rPr>
        <sz val="10"/>
        <color theme="1"/>
        <rFont val="Arial Narrow"/>
        <family val="2"/>
      </rPr>
      <t xml:space="preserve"> Gestionar criterios técnicos jurídicos.</t>
    </r>
  </si>
  <si>
    <r>
      <rPr>
        <b/>
        <sz val="9"/>
        <color theme="1"/>
        <rFont val="Century Schoolbook"/>
        <family val="1"/>
      </rPr>
      <t>1.-</t>
    </r>
    <r>
      <rPr>
        <sz val="10"/>
        <color theme="1"/>
        <rFont val="Arial Narrow"/>
        <family val="2"/>
      </rPr>
      <t xml:space="preserve"> Reporte de resoluciones adoptadas por Comisión Académica y/o Consejo Directivo.</t>
    </r>
  </si>
  <si>
    <t>* Dr. Freddy Pereira Guanuche,
  Decano
* Miembros del Consejo Directivo
* Coordinadores de Carrera
* Abg. Stalin Rodríguez Pérez,
  Secretario Abogado FCQS</t>
  </si>
  <si>
    <t>530807 0701 002</t>
  </si>
  <si>
    <t>Materiales de Impresión, Fotografía, Reproducción y Publicaciones</t>
  </si>
  <si>
    <r>
      <rPr>
        <sz val="10"/>
        <color theme="1"/>
        <rFont val="Arial Narrow"/>
        <family val="2"/>
      </rPr>
      <t>Botella de Tinta AMARILLO Epson T</t>
    </r>
    <r>
      <rPr>
        <sz val="10"/>
        <color theme="1"/>
        <rFont val="Century Schoolbook"/>
        <family val="1"/>
      </rPr>
      <t>664420</t>
    </r>
    <r>
      <rPr>
        <sz val="10"/>
        <color theme="1"/>
        <rFont val="Arial Narrow"/>
        <family val="2"/>
      </rPr>
      <t>-AL</t>
    </r>
  </si>
  <si>
    <r>
      <rPr>
        <b/>
        <sz val="9"/>
        <color theme="1"/>
        <rFont val="Century Schoolbook"/>
        <family val="1"/>
      </rPr>
      <t>10.-</t>
    </r>
    <r>
      <rPr>
        <sz val="10"/>
        <color theme="1"/>
        <rFont val="Arial Narrow"/>
        <family val="2"/>
      </rPr>
      <t xml:space="preserve"> Supervisar las Gestiones efectuadas por el Subdecanato, los Coordinadores de Carrera, personal académico y administrativo de la Facultad.</t>
    </r>
  </si>
  <si>
    <t>Gestiones efectuadas por el Subdecano, los Coordinadores de Carrera, personal académico y administrativo de la Facultad, supervisadas.</t>
  </si>
  <si>
    <t>N° de informes emitidos para la supervisión de las Gestiones efectuadas por el Subdecanato, los Coordinadores de Carrera, personal académico y administrativo de la Facultad.</t>
  </si>
  <si>
    <r>
      <rPr>
        <b/>
        <sz val="9"/>
        <color theme="1"/>
        <rFont val="Century Schoolbook"/>
        <family val="1"/>
      </rPr>
      <t>1.-</t>
    </r>
    <r>
      <rPr>
        <sz val="10"/>
        <color theme="1"/>
        <rFont val="Arial Narrow"/>
        <family val="2"/>
      </rPr>
      <t xml:space="preserve"> Supervisar las gestiones efectuadas por el subdecanato, los Directores Académicos departamentales, personal Académico y Administrativo de la Facultad.</t>
    </r>
  </si>
  <si>
    <r>
      <rPr>
        <b/>
        <sz val="9"/>
        <color theme="1"/>
        <rFont val="Century Schoolbook"/>
        <family val="1"/>
      </rPr>
      <t>1.-</t>
    </r>
    <r>
      <rPr>
        <sz val="10"/>
        <color theme="1"/>
        <rFont val="Arial Narrow"/>
        <family val="2"/>
      </rPr>
      <t xml:space="preserve"> Informes de supervisión.</t>
    </r>
  </si>
  <si>
    <t>3. Promover la participación y el empoderamiento de la comunidad universitaria en la toma de decisiones institucionales.</t>
  </si>
  <si>
    <r>
      <rPr>
        <b/>
        <sz val="9"/>
        <color theme="1"/>
        <rFont val="Century Schoolbook"/>
        <family val="1"/>
      </rPr>
      <t>11.-</t>
    </r>
    <r>
      <rPr>
        <sz val="10"/>
        <color theme="1"/>
        <rFont val="Arial Narrow"/>
        <family val="2"/>
      </rPr>
      <t xml:space="preserve"> Supervisar la asistencia y permanencia de los servidores.</t>
    </r>
  </si>
  <si>
    <t>Asistencia y permanencia de los servidores supervisadas.</t>
  </si>
  <si>
    <t>N° de controles y supervisiones realizadas.</t>
  </si>
  <si>
    <r>
      <rPr>
        <b/>
        <sz val="9"/>
        <color theme="1"/>
        <rFont val="Century Schoolbook"/>
        <family val="1"/>
      </rPr>
      <t>1.-</t>
    </r>
    <r>
      <rPr>
        <sz val="10"/>
        <color theme="1"/>
        <rFont val="Arial Narrow"/>
        <family val="2"/>
      </rPr>
      <t xml:space="preserve"> Supervisar las Asistencias y permanencia de los servidores supervisadas.</t>
    </r>
  </si>
  <si>
    <r>
      <rPr>
        <b/>
        <sz val="9"/>
        <color theme="1"/>
        <rFont val="Century Schoolbook"/>
        <family val="1"/>
      </rPr>
      <t>1.-</t>
    </r>
    <r>
      <rPr>
        <sz val="10"/>
        <color theme="1"/>
        <rFont val="Arial Narrow"/>
        <family val="2"/>
      </rPr>
      <t xml:space="preserve"> Informes semanales de Asistencia del Personal Administrativo y de Servicio.</t>
    </r>
  </si>
  <si>
    <t>7. Optimizar la interacción social de la universidad con los proveedores, empleados y otras partes interesadas.</t>
  </si>
  <si>
    <r>
      <rPr>
        <b/>
        <sz val="9"/>
        <color theme="1"/>
        <rFont val="Century Schoolbook"/>
        <family val="1"/>
      </rPr>
      <t>12.-</t>
    </r>
    <r>
      <rPr>
        <sz val="10"/>
        <color theme="1"/>
        <rFont val="Arial Narrow"/>
        <family val="2"/>
      </rPr>
      <t xml:space="preserve"> Presentar las Planificaciones Operativas Anuales y Evaluar las Planificaciones Operativas Anuales.</t>
    </r>
  </si>
  <si>
    <t>Planificación Operativa Anual y Evaluación de la Planificación Operativa Anual entregadas oportunamente.</t>
  </si>
  <si>
    <t>N° de planificaciones y evaluaciones entregadas.</t>
  </si>
  <si>
    <r>
      <rPr>
        <b/>
        <sz val="9"/>
        <color theme="1"/>
        <rFont val="Century Schoolbook"/>
        <family val="1"/>
      </rPr>
      <t>1.-</t>
    </r>
    <r>
      <rPr>
        <sz val="10"/>
        <color theme="1"/>
        <rFont val="Arial Narrow"/>
        <family val="2"/>
      </rPr>
      <t xml:space="preserve"> Elaborar las Planificaciones Operativas Anuales.
</t>
    </r>
    <r>
      <rPr>
        <b/>
        <sz val="9"/>
        <color theme="1"/>
        <rFont val="Century Schoolbook"/>
        <family val="1"/>
      </rPr>
      <t>2.-</t>
    </r>
    <r>
      <rPr>
        <sz val="10"/>
        <color theme="1"/>
        <rFont val="Arial Narrow"/>
        <family val="2"/>
      </rPr>
      <t xml:space="preserve"> Efectuar los seguimientos a las planificaciones operativas.
</t>
    </r>
    <r>
      <rPr>
        <b/>
        <sz val="9"/>
        <color theme="1"/>
        <rFont val="Century Schoolbook"/>
        <family val="1"/>
      </rPr>
      <t>3.-</t>
    </r>
    <r>
      <rPr>
        <sz val="10"/>
        <color theme="1"/>
        <rFont val="Arial Narrow"/>
        <family val="2"/>
      </rPr>
      <t xml:space="preserve"> Realizar las evaluaciones al POA.
</t>
    </r>
    <r>
      <rPr>
        <b/>
        <sz val="9"/>
        <color theme="1"/>
        <rFont val="Century Schoolbook"/>
        <family val="1"/>
      </rPr>
      <t>4.-</t>
    </r>
    <r>
      <rPr>
        <sz val="10"/>
        <color theme="1"/>
        <rFont val="Arial Narrow"/>
        <family val="2"/>
      </rPr>
      <t xml:space="preserve"> Remitir los POAS y sus Evaluaciones.</t>
    </r>
  </si>
  <si>
    <r>
      <rPr>
        <b/>
        <sz val="9"/>
        <color theme="1"/>
        <rFont val="Century Schoolbook"/>
        <family val="1"/>
      </rPr>
      <t>1.-</t>
    </r>
    <r>
      <rPr>
        <sz val="10"/>
        <color theme="1"/>
        <rFont val="Arial Narrow"/>
        <family val="2"/>
      </rPr>
      <t xml:space="preserve"> Plan Operativo Anual </t>
    </r>
    <r>
      <rPr>
        <sz val="10"/>
        <color theme="1"/>
        <rFont val="Century Schoolbook"/>
        <family val="1"/>
      </rPr>
      <t>2022.</t>
    </r>
    <r>
      <rPr>
        <sz val="10"/>
        <color theme="1"/>
        <rFont val="Arial Narrow"/>
        <family val="2"/>
      </rPr>
      <t xml:space="preserve">
</t>
    </r>
    <r>
      <rPr>
        <b/>
        <sz val="9"/>
        <color theme="1"/>
        <rFont val="Century Schoolbook"/>
        <family val="1"/>
      </rPr>
      <t>2.-</t>
    </r>
    <r>
      <rPr>
        <sz val="10"/>
        <color theme="1"/>
        <rFont val="Arial Narrow"/>
        <family val="2"/>
      </rPr>
      <t xml:space="preserve"> Evaluaciones del </t>
    </r>
    <r>
      <rPr>
        <sz val="10"/>
        <color theme="1"/>
        <rFont val="Century Schoolbook"/>
        <family val="1"/>
      </rPr>
      <t>1</t>
    </r>
    <r>
      <rPr>
        <sz val="10"/>
        <color theme="1"/>
        <rFont val="Arial Narrow"/>
        <family val="2"/>
      </rPr>
      <t xml:space="preserve">er semestre del POA </t>
    </r>
    <r>
      <rPr>
        <sz val="10"/>
        <color theme="1"/>
        <rFont val="Century Schoolbook"/>
        <family val="1"/>
      </rPr>
      <t>2022.</t>
    </r>
    <r>
      <rPr>
        <sz val="10"/>
        <color theme="1"/>
        <rFont val="Arial Narrow"/>
        <family val="2"/>
      </rPr>
      <t xml:space="preserve">
</t>
    </r>
    <r>
      <rPr>
        <b/>
        <sz val="9"/>
        <color theme="1"/>
        <rFont val="Century Schoolbook"/>
        <family val="1"/>
      </rPr>
      <t>3.-</t>
    </r>
    <r>
      <rPr>
        <sz val="10"/>
        <color theme="1"/>
        <rFont val="Arial Narrow"/>
        <family val="2"/>
      </rPr>
      <t xml:space="preserve"> Plan Operativo Anual </t>
    </r>
    <r>
      <rPr>
        <sz val="10"/>
        <color theme="1"/>
        <rFont val="Century Schoolbook"/>
        <family val="1"/>
      </rPr>
      <t>2023</t>
    </r>
    <r>
      <rPr>
        <sz val="10"/>
        <color theme="1"/>
        <rFont val="Arial Narrow"/>
        <family val="2"/>
      </rPr>
      <t xml:space="preserve"> y Evaluación del POA.
</t>
    </r>
    <r>
      <rPr>
        <b/>
        <sz val="9"/>
        <color theme="1"/>
        <rFont val="Century Schoolbook"/>
        <family val="1"/>
      </rPr>
      <t>4.-</t>
    </r>
    <r>
      <rPr>
        <sz val="10"/>
        <color theme="1"/>
        <rFont val="Arial Narrow"/>
        <family val="2"/>
      </rPr>
      <t xml:space="preserve"> Evaluaciones del </t>
    </r>
    <r>
      <rPr>
        <sz val="10"/>
        <color theme="1"/>
        <rFont val="Century Schoolbook"/>
        <family val="1"/>
      </rPr>
      <t>2</t>
    </r>
    <r>
      <rPr>
        <sz val="10"/>
        <color theme="1"/>
        <rFont val="Arial Narrow"/>
        <family val="2"/>
      </rPr>
      <t xml:space="preserve">do semestre del POA </t>
    </r>
    <r>
      <rPr>
        <sz val="10"/>
        <color theme="1"/>
        <rFont val="Century Schoolbook"/>
        <family val="1"/>
      </rPr>
      <t>2022.</t>
    </r>
  </si>
  <si>
    <t>530805 0701 002</t>
  </si>
  <si>
    <t>Materiales de Aseo</t>
  </si>
  <si>
    <t>Cera liquida para pisos antideslizante</t>
  </si>
  <si>
    <t>Caneca</t>
  </si>
  <si>
    <r>
      <rPr>
        <sz val="10"/>
        <color rgb="FF000000"/>
        <rFont val="Arial Narrow"/>
        <family val="2"/>
      </rPr>
      <t xml:space="preserve">Hipoclorito de Sodio al </t>
    </r>
    <r>
      <rPr>
        <sz val="10"/>
        <color rgb="FF000000"/>
        <rFont val="Century Schoolbook"/>
        <family val="1"/>
      </rPr>
      <t>5</t>
    </r>
    <r>
      <rPr>
        <sz val="10"/>
        <color rgb="FF000000"/>
        <rFont val="Arial Narrow"/>
        <family val="2"/>
      </rPr>
      <t xml:space="preserve"> por ciento</t>
    </r>
  </si>
  <si>
    <r>
      <rPr>
        <sz val="10"/>
        <color rgb="FF000000"/>
        <rFont val="Arial Narrow"/>
        <family val="2"/>
      </rPr>
      <t xml:space="preserve">Guantes de Caucho N° </t>
    </r>
    <r>
      <rPr>
        <sz val="10"/>
        <color rgb="FF000000"/>
        <rFont val="Century Schoolbook"/>
        <family val="1"/>
      </rPr>
      <t>9</t>
    </r>
    <r>
      <rPr>
        <sz val="10"/>
        <color rgb="FF000000"/>
        <rFont val="Arial Narrow"/>
        <family val="2"/>
      </rPr>
      <t xml:space="preserve"> Bicolor</t>
    </r>
  </si>
  <si>
    <r>
      <rPr>
        <sz val="10"/>
        <color rgb="FF000000"/>
        <rFont val="Arial Narrow"/>
        <family val="2"/>
      </rPr>
      <t xml:space="preserve">Líquido (Aceite) limpia Muebles </t>
    </r>
    <r>
      <rPr>
        <sz val="10"/>
        <color rgb="FF000000"/>
        <rFont val="Century Schoolbook"/>
        <family val="1"/>
      </rPr>
      <t>250</t>
    </r>
    <r>
      <rPr>
        <sz val="10"/>
        <color rgb="FF000000"/>
        <rFont val="Arial Narrow"/>
        <family val="2"/>
      </rPr>
      <t>cc</t>
    </r>
  </si>
  <si>
    <t>Frasco</t>
  </si>
  <si>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t>
    </r>
  </si>
  <si>
    <r>
      <rPr>
        <sz val="10"/>
        <color theme="1"/>
        <rFont val="Arial Narrow"/>
        <family val="2"/>
      </rPr>
      <t xml:space="preserve">Trapeador Redondo de </t>
    </r>
    <r>
      <rPr>
        <sz val="10"/>
        <color theme="1"/>
        <rFont val="Century Schoolbook"/>
        <family val="1"/>
      </rPr>
      <t>24-30</t>
    </r>
    <r>
      <rPr>
        <sz val="10"/>
        <color theme="1"/>
        <rFont val="Arial Narrow"/>
        <family val="2"/>
      </rPr>
      <t xml:space="preserve"> cm</t>
    </r>
  </si>
  <si>
    <r>
      <rPr>
        <sz val="10"/>
        <color rgb="FF000000"/>
        <rFont val="Arial Narrow"/>
        <family val="2"/>
      </rPr>
      <t xml:space="preserve">Detergente en polvo </t>
    </r>
    <r>
      <rPr>
        <sz val="10"/>
        <color rgb="FF000000"/>
        <rFont val="Century Schoolbook"/>
        <family val="1"/>
      </rPr>
      <t>5</t>
    </r>
    <r>
      <rPr>
        <sz val="10"/>
        <color rgb="FF000000"/>
        <rFont val="Arial Narrow"/>
        <family val="2"/>
      </rPr>
      <t xml:space="preserve"> Kg.</t>
    </r>
  </si>
  <si>
    <t>Funda</t>
  </si>
  <si>
    <r>
      <rPr>
        <sz val="10"/>
        <color rgb="FF000000"/>
        <rFont val="Arial Narrow"/>
        <family val="2"/>
      </rPr>
      <t xml:space="preserve">Set Mopa (mango, Base, Mopa de </t>
    </r>
    <r>
      <rPr>
        <sz val="10"/>
        <color rgb="FF000000"/>
        <rFont val="Century Schoolbook"/>
        <family val="1"/>
      </rPr>
      <t>64</t>
    </r>
    <r>
      <rPr>
        <sz val="10"/>
        <color rgb="FF000000"/>
        <rFont val="Arial Narrow"/>
        <family val="2"/>
      </rPr>
      <t xml:space="preserve">cm X </t>
    </r>
    <r>
      <rPr>
        <sz val="10"/>
        <color rgb="FF000000"/>
        <rFont val="Century Schoolbook"/>
        <family val="1"/>
      </rPr>
      <t>15</t>
    </r>
    <r>
      <rPr>
        <sz val="10"/>
        <color rgb="FF000000"/>
        <rFont val="Arial Narrow"/>
        <family val="2"/>
      </rPr>
      <t>cm</t>
    </r>
  </si>
  <si>
    <r>
      <rPr>
        <sz val="10"/>
        <color rgb="FF000000"/>
        <rFont val="Arial Narrow"/>
        <family val="2"/>
      </rPr>
      <t xml:space="preserve">Insecticida Aerosol </t>
    </r>
    <r>
      <rPr>
        <sz val="10"/>
        <color rgb="FF000000"/>
        <rFont val="Century Schoolbook"/>
        <family val="1"/>
      </rPr>
      <t>400</t>
    </r>
    <r>
      <rPr>
        <sz val="10"/>
        <color rgb="FF000000"/>
        <rFont val="Arial Narrow"/>
        <family val="2"/>
      </rPr>
      <t>cc</t>
    </r>
  </si>
  <si>
    <r>
      <rPr>
        <sz val="10"/>
        <color rgb="FF000000"/>
        <rFont val="Arial Narrow"/>
        <family val="2"/>
      </rPr>
      <t xml:space="preserve">Franela de </t>
    </r>
    <r>
      <rPr>
        <sz val="10"/>
        <color rgb="FF000000"/>
        <rFont val="Century Schoolbook"/>
        <family val="1"/>
      </rPr>
      <t>1</t>
    </r>
    <r>
      <rPr>
        <sz val="10"/>
        <color rgb="FF000000"/>
        <rFont val="Arial Narrow"/>
        <family val="2"/>
      </rPr>
      <t xml:space="preserve"> metro</t>
    </r>
  </si>
  <si>
    <t>Metro</t>
  </si>
  <si>
    <r>
      <rPr>
        <sz val="10"/>
        <color rgb="FF000000"/>
        <rFont val="Arial Narrow"/>
        <family val="2"/>
      </rPr>
      <t xml:space="preserve">Funda de Basura Semindustrial Negro </t>
    </r>
    <r>
      <rPr>
        <sz val="10"/>
        <color rgb="FF000000"/>
        <rFont val="Century Schoolbook"/>
        <family val="1"/>
      </rPr>
      <t>30</t>
    </r>
    <r>
      <rPr>
        <sz val="10"/>
        <color rgb="FF000000"/>
        <rFont val="Arial Narrow"/>
        <family val="2"/>
      </rPr>
      <t>X</t>
    </r>
    <r>
      <rPr>
        <sz val="10"/>
        <color rgb="FF000000"/>
        <rFont val="Century Schoolbook"/>
        <family val="1"/>
      </rPr>
      <t>36</t>
    </r>
    <r>
      <rPr>
        <sz val="10"/>
        <color rgb="FF000000"/>
        <rFont val="Arial Narrow"/>
        <family val="2"/>
      </rPr>
      <t xml:space="preserve"> de </t>
    </r>
    <r>
      <rPr>
        <sz val="10"/>
        <color rgb="FF000000"/>
        <rFont val="Century Schoolbook"/>
        <family val="1"/>
      </rPr>
      <t>10</t>
    </r>
    <r>
      <rPr>
        <sz val="10"/>
        <color rgb="FF000000"/>
        <rFont val="Arial Narrow"/>
        <family val="2"/>
      </rPr>
      <t xml:space="preserve"> unidades</t>
    </r>
  </si>
  <si>
    <t>Escoba Plástica Fibra Suave</t>
  </si>
  <si>
    <r>
      <rPr>
        <b/>
        <sz val="9"/>
        <color theme="1"/>
        <rFont val="Century Schoolbook"/>
        <family val="1"/>
      </rPr>
      <t>13.-</t>
    </r>
    <r>
      <rPr>
        <sz val="10"/>
        <color theme="1"/>
        <rFont val="Arial Narrow"/>
        <family val="2"/>
      </rPr>
      <t xml:space="preserve"> Organizar el Archivo de Gestión.</t>
    </r>
  </si>
  <si>
    <t>Archivo de gestión organizado.</t>
  </si>
  <si>
    <t>N° de documentos inventariados.</t>
  </si>
  <si>
    <r>
      <rPr>
        <b/>
        <sz val="9"/>
        <color theme="1"/>
        <rFont val="Century Schoolbook"/>
        <family val="1"/>
      </rPr>
      <t>1.-</t>
    </r>
    <r>
      <rPr>
        <sz val="10"/>
        <color theme="1"/>
        <rFont val="Arial Narrow"/>
        <family val="2"/>
      </rPr>
      <t xml:space="preserve"> Realizar el inventario documental de carpetas del archivo que reposa en el Decanato.</t>
    </r>
  </si>
  <si>
    <r>
      <rPr>
        <b/>
        <sz val="9"/>
        <color theme="1"/>
        <rFont val="Century Schoolbook"/>
        <family val="1"/>
      </rPr>
      <t>1.-</t>
    </r>
    <r>
      <rPr>
        <sz val="10"/>
        <color theme="1"/>
        <rFont val="Arial Narrow"/>
        <family val="2"/>
      </rPr>
      <t xml:space="preserve"> Inventario Documental.</t>
    </r>
  </si>
  <si>
    <t>TOTAL PRESUPUESTO ESTIMATIVO DEL DECANATO 2022:</t>
  </si>
  <si>
    <t xml:space="preserve">USD $ </t>
  </si>
  <si>
    <t>SUBDECANATO</t>
  </si>
  <si>
    <t>7 POTENCIAR LAS CAPACIDADES DE LA CIUDADANÍA Y PROMOVER UNA EDUCACIÓN INNOVADORA, INCLUSIVA Y DE CALIDAD EN TODOS LOS NIVELES.</t>
  </si>
  <si>
    <t>M.7.4.2. Incrementar la tasa bruta de matrícula en educación superior terciaria del 37,34% al 50,27%.</t>
  </si>
  <si>
    <t>_3_Posicionamiento_del_modelo_educativo_integrador_y_desarrollador.</t>
  </si>
  <si>
    <t>2. Desarrollar un sistema de acompañamiento para la gestión eficaz del modelo educativo.</t>
  </si>
  <si>
    <t>OEI_2_INCREMENTAR_LA_FORMACIÓN_DE_PROFESIONALES_CON_EXCELENCIA.</t>
  </si>
  <si>
    <t>Estrategia de REORIENTACIÓN</t>
  </si>
  <si>
    <r>
      <rPr>
        <b/>
        <sz val="10"/>
        <color rgb="FFFF0000"/>
        <rFont val="Arial Narrow"/>
        <family val="2"/>
      </rPr>
      <t>METAS OPERATIVAS</t>
    </r>
    <r>
      <rPr>
        <b/>
        <sz val="10"/>
        <color theme="1"/>
        <rFont val="Arial Narrow"/>
        <family val="2"/>
      </rPr>
      <t xml:space="preserve">
</t>
    </r>
    <r>
      <rPr>
        <b/>
        <sz val="9"/>
        <color theme="1"/>
        <rFont val="Century Schoolbook"/>
        <family val="1"/>
      </rPr>
      <t>1.-</t>
    </r>
    <r>
      <rPr>
        <sz val="10"/>
        <color theme="1"/>
        <rFont val="Arial Narrow"/>
        <family val="2"/>
      </rPr>
      <t xml:space="preserve"> Emitir o actualizar los Procedimientos Académicos internos estandarizados.</t>
    </r>
  </si>
  <si>
    <t>Procedimientos Académicos internos estandarizados, emitidos o actualizados.</t>
  </si>
  <si>
    <t>N° de procedimientos académicos estandarizados, emitidos o actualizados.</t>
  </si>
  <si>
    <r>
      <rPr>
        <b/>
        <sz val="9"/>
        <color theme="1"/>
        <rFont val="Century Schoolbook"/>
        <family val="1"/>
      </rPr>
      <t>1.-</t>
    </r>
    <r>
      <rPr>
        <sz val="10"/>
        <color theme="1"/>
        <rFont val="Arial Narrow"/>
        <family val="2"/>
      </rPr>
      <t xml:space="preserve"> Coordinar y socializar al interior de la Facultad las directrices emitidas por el órgano superior.</t>
    </r>
  </si>
  <si>
    <r>
      <rPr>
        <b/>
        <sz val="9"/>
        <color theme="1"/>
        <rFont val="Century Schoolbook"/>
        <family val="1"/>
      </rPr>
      <t>1.-</t>
    </r>
    <r>
      <rPr>
        <sz val="10"/>
        <color theme="1"/>
        <rFont val="Arial Narrow"/>
        <family val="2"/>
      </rPr>
      <t xml:space="preserve"> Reporte del estado actual de la emisión o actualización de procedimientos académicos internos.</t>
    </r>
  </si>
  <si>
    <t>* Lcda. Jovanny Santos Luna,
  Subdecana
* Nelly Fajardo Aguilar,
  Analista Administrativa</t>
  </si>
  <si>
    <r>
      <rPr>
        <sz val="10"/>
        <color theme="1"/>
        <rFont val="Arial Narrow"/>
        <family val="2"/>
      </rPr>
      <t xml:space="preserve">Procedimientos Académicos:
</t>
    </r>
    <r>
      <rPr>
        <sz val="10"/>
        <color theme="1"/>
        <rFont val="Century Schoolbook"/>
        <family val="1"/>
      </rPr>
      <t>1.-</t>
    </r>
    <r>
      <rPr>
        <sz val="10"/>
        <color theme="1"/>
        <rFont val="Arial Narrow"/>
        <family val="2"/>
      </rPr>
      <t xml:space="preserve"> Sílabos
</t>
    </r>
    <r>
      <rPr>
        <sz val="10"/>
        <color theme="1"/>
        <rFont val="Century Schoolbook"/>
        <family val="1"/>
      </rPr>
      <t>2.-</t>
    </r>
    <r>
      <rPr>
        <sz val="10"/>
        <color theme="1"/>
        <rFont val="Arial Narrow"/>
        <family val="2"/>
      </rPr>
      <t xml:space="preserve"> Distributivo</t>
    </r>
  </si>
  <si>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</si>
  <si>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</si>
  <si>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</si>
  <si>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</si>
  <si>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b/>
        <sz val="9"/>
        <color theme="1"/>
        <rFont val="Century Schoolbook"/>
        <family val="1"/>
      </rPr>
      <t>2.-</t>
    </r>
    <r>
      <rPr>
        <sz val="10"/>
        <color theme="1"/>
        <rFont val="Arial Narrow"/>
        <family val="2"/>
      </rPr>
      <t xml:space="preserve"> Convocar y presidir Sesiones de Comisión Académica de la Facultad.</t>
    </r>
  </si>
  <si>
    <t>Sesiones de Comisión Académica de la Facultad, convocadas y presididas.</t>
  </si>
  <si>
    <t>Nº de Sesiones de Comisión Académica de la Facultad convocadas y presididas.</t>
  </si>
  <si>
    <r>
      <rPr>
        <b/>
        <sz val="9"/>
        <color theme="1"/>
        <rFont val="Century Schoolbook"/>
        <family val="1"/>
      </rPr>
      <t>1.-</t>
    </r>
    <r>
      <rPr>
        <sz val="10"/>
        <color theme="1"/>
        <rFont val="Arial Narrow"/>
        <family val="2"/>
      </rPr>
      <t xml:space="preserve"> Convocar y presidir las sesiones de Comisión Académica de la Facultad para el monitoreo de los procesos académicos.</t>
    </r>
  </si>
  <si>
    <r>
      <rPr>
        <b/>
        <sz val="9"/>
        <color theme="1"/>
        <rFont val="Century Schoolbook"/>
        <family val="1"/>
      </rPr>
      <t>1.-</t>
    </r>
    <r>
      <rPr>
        <sz val="10"/>
        <color theme="1"/>
        <rFont val="Arial Narrow"/>
        <family val="2"/>
      </rPr>
      <t xml:space="preserve"> Convocatorias.
</t>
    </r>
    <r>
      <rPr>
        <b/>
        <sz val="9"/>
        <color theme="1"/>
        <rFont val="Century Schoolbook"/>
        <family val="1"/>
      </rPr>
      <t>2.-</t>
    </r>
    <r>
      <rPr>
        <sz val="10"/>
        <color theme="1"/>
        <rFont val="Arial Narrow"/>
        <family val="2"/>
      </rPr>
      <t xml:space="preserve"> Actas de Sesiones.
</t>
    </r>
    <r>
      <rPr>
        <b/>
        <sz val="9"/>
        <color theme="1"/>
        <rFont val="Century Schoolbook"/>
        <family val="1"/>
      </rPr>
      <t>3.-</t>
    </r>
    <r>
      <rPr>
        <sz val="10"/>
        <color theme="1"/>
        <rFont val="Arial Narrow"/>
        <family val="2"/>
      </rPr>
      <t xml:space="preserve"> Resoluciones u oficios.</t>
    </r>
  </si>
  <si>
    <t>* Lcda. Jovanny Santos Luna,
  Subdecana
* Nelly Fajardo Aguilar,
  Analista Administrativa
* Mary Alvarado Salazar,
  Analista Académica</t>
  </si>
  <si>
    <r>
      <rPr>
        <sz val="10"/>
        <color theme="1"/>
        <rFont val="Arial Narrow"/>
        <family val="2"/>
      </rPr>
      <t>Botella de Tinta AMARILLO Epson T</t>
    </r>
    <r>
      <rPr>
        <sz val="10"/>
        <color theme="1"/>
        <rFont val="Century Schoolbook"/>
        <family val="1"/>
      </rPr>
      <t>664420</t>
    </r>
    <r>
      <rPr>
        <sz val="10"/>
        <color theme="1"/>
        <rFont val="Arial Narrow"/>
        <family val="2"/>
      </rPr>
      <t>-AL</t>
    </r>
  </si>
  <si>
    <r>
      <rPr>
        <sz val="10"/>
        <color theme="1"/>
        <rFont val="Arial Narrow"/>
        <family val="2"/>
      </rPr>
      <t>Botella de Tinta AZUL Epson T</t>
    </r>
    <r>
      <rPr>
        <sz val="10"/>
        <color theme="1"/>
        <rFont val="Century Schoolbook"/>
        <family val="1"/>
      </rPr>
      <t>664220</t>
    </r>
    <r>
      <rPr>
        <sz val="10"/>
        <color theme="1"/>
        <rFont val="Arial Narrow"/>
        <family val="2"/>
      </rPr>
      <t>-AL</t>
    </r>
  </si>
  <si>
    <r>
      <rPr>
        <sz val="10"/>
        <color theme="1"/>
        <rFont val="Arial Narrow"/>
        <family val="2"/>
      </rPr>
      <t>Botella de Tinta ROJO Epson T</t>
    </r>
    <r>
      <rPr>
        <sz val="10"/>
        <color theme="1"/>
        <rFont val="Century Schoolbook"/>
        <family val="1"/>
      </rPr>
      <t>664320</t>
    </r>
    <r>
      <rPr>
        <sz val="10"/>
        <color theme="1"/>
        <rFont val="Arial Narrow"/>
        <family val="2"/>
      </rPr>
      <t>-AL</t>
    </r>
  </si>
  <si>
    <t>_1_Creatividad_e_innovación_en_la_oferta_académica.</t>
  </si>
  <si>
    <t>2. Diseñar carreras y programas de postgrado que respondan a los requerimientos del radio de influencia de la UTMACH.</t>
  </si>
  <si>
    <t>OFERTA ACADÉMICA</t>
  </si>
  <si>
    <r>
      <rPr>
        <b/>
        <sz val="9"/>
        <color theme="1"/>
        <rFont val="Century Schoolbook"/>
        <family val="1"/>
      </rPr>
      <t>3.-</t>
    </r>
    <r>
      <rPr>
        <sz val="10"/>
        <color theme="1"/>
        <rFont val="Arial Narrow"/>
        <family val="2"/>
      </rPr>
      <t xml:space="preserve"> Orientar y supervisar las propuestas para la creación, fusión y extinción de carreras y programas, así como los planes de estudios de las mismas emanados del trabajo de rediseño curricular.</t>
    </r>
  </si>
  <si>
    <t>Propuestas para la creación, fusión y extinción de carreras y programas, así como los planes de estudios de las mismas emanados del trabajo de rediseño curricular, orientados y supervisados.</t>
  </si>
  <si>
    <t>Nº de Propuestas para la creación, fusión y extinción de carreras y programas.</t>
  </si>
  <si>
    <r>
      <rPr>
        <b/>
        <sz val="9"/>
        <color theme="1"/>
        <rFont val="Century Schoolbook"/>
        <family val="1"/>
      </rPr>
      <t>1.-</t>
    </r>
    <r>
      <rPr>
        <sz val="10"/>
        <color theme="1"/>
        <rFont val="Arial Narrow"/>
        <family val="2"/>
      </rPr>
      <t xml:space="preserve"> Coordinar las propuestas para la creación, fusión y extinción de carreras o programas.</t>
    </r>
  </si>
  <si>
    <r>
      <rPr>
        <b/>
        <sz val="9"/>
        <color theme="1"/>
        <rFont val="Century Schoolbook"/>
        <family val="1"/>
      </rPr>
      <t>1.-</t>
    </r>
    <r>
      <rPr>
        <sz val="10"/>
        <color theme="1"/>
        <rFont val="Arial Narrow"/>
        <family val="2"/>
      </rPr>
      <t xml:space="preserve"> Oficios.
</t>
    </r>
    <r>
      <rPr>
        <b/>
        <sz val="9"/>
        <color theme="1"/>
        <rFont val="Century Schoolbook"/>
        <family val="1"/>
      </rPr>
      <t>2.-</t>
    </r>
    <r>
      <rPr>
        <sz val="10"/>
        <color theme="1"/>
        <rFont val="Arial Narrow"/>
        <family val="2"/>
      </rPr>
      <t xml:space="preserve"> Resoluciones.
</t>
    </r>
    <r>
      <rPr>
        <b/>
        <sz val="9"/>
        <color theme="1"/>
        <rFont val="Century Schoolbook"/>
        <family val="1"/>
      </rPr>
      <t>3.-</t>
    </r>
    <r>
      <rPr>
        <sz val="10"/>
        <color theme="1"/>
        <rFont val="Arial Narrow"/>
        <family val="2"/>
      </rPr>
      <t xml:space="preserve"> Anexos.</t>
    </r>
  </si>
  <si>
    <r>
      <rPr>
        <b/>
        <sz val="9"/>
        <color theme="1"/>
        <rFont val="Century Schoolbook"/>
        <family val="1"/>
      </rPr>
      <t>4.-</t>
    </r>
    <r>
      <rPr>
        <sz val="10"/>
        <color theme="1"/>
        <rFont val="Arial Narrow"/>
        <family val="2"/>
      </rPr>
      <t xml:space="preserve"> Supervisar la ejecución de los procesos académicos.</t>
    </r>
  </si>
  <si>
    <t>Ejecución de los procesos académicos supervisados.</t>
  </si>
  <si>
    <t>N° de procesos académicos supervisados.</t>
  </si>
  <si>
    <r>
      <rPr>
        <b/>
        <sz val="9"/>
        <color theme="1"/>
        <rFont val="Century Schoolbook"/>
        <family val="1"/>
      </rPr>
      <t>1.-</t>
    </r>
    <r>
      <rPr>
        <sz val="10"/>
        <color theme="1"/>
        <rFont val="Arial Narrow"/>
        <family val="2"/>
      </rPr>
      <t xml:space="preserve"> Supervisar el ingreso, revisión y seguimiento de sílabos.
</t>
    </r>
    <r>
      <rPr>
        <b/>
        <sz val="9"/>
        <color theme="1"/>
        <rFont val="Century Schoolbook"/>
        <family val="1"/>
      </rPr>
      <t>2.-</t>
    </r>
    <r>
      <rPr>
        <sz val="10"/>
        <color theme="1"/>
        <rFont val="Arial Narrow"/>
        <family val="2"/>
      </rPr>
      <t xml:space="preserve"> Supervisar la planificación de actividades complementarias.
</t>
    </r>
    <r>
      <rPr>
        <b/>
        <sz val="9"/>
        <color theme="1"/>
        <rFont val="Century Schoolbook"/>
        <family val="1"/>
      </rPr>
      <t>3.-</t>
    </r>
    <r>
      <rPr>
        <sz val="10"/>
        <color theme="1"/>
        <rFont val="Arial Narrow"/>
        <family val="2"/>
      </rPr>
      <t xml:space="preserve"> Analizar y supervisar las matrices de asignación de indicadores.</t>
    </r>
  </si>
  <si>
    <r>
      <rPr>
        <b/>
        <sz val="9"/>
        <color theme="1"/>
        <rFont val="Century Schoolbook"/>
        <family val="1"/>
      </rPr>
      <t>1.-</t>
    </r>
    <r>
      <rPr>
        <sz val="10"/>
        <color theme="1"/>
        <rFont val="Arial Narrow"/>
        <family val="2"/>
      </rPr>
      <t xml:space="preserve"> Reporte del estado actual de la supervisión a la ejecución de los procesos académicos supervisados.</t>
    </r>
  </si>
  <si>
    <r>
      <rPr>
        <sz val="10"/>
        <color theme="1"/>
        <rFont val="Arial Narrow"/>
        <family val="2"/>
      </rPr>
      <t xml:space="preserve">Los procesos académicos corresponden a:
</t>
    </r>
    <r>
      <rPr>
        <sz val="10"/>
        <color theme="1"/>
        <rFont val="Century Schoolbook"/>
        <family val="1"/>
      </rPr>
      <t xml:space="preserve">1.- </t>
    </r>
    <r>
      <rPr>
        <sz val="10"/>
        <color theme="1"/>
        <rFont val="Arial Narrow"/>
        <family val="2"/>
      </rPr>
      <t xml:space="preserve">Seguimiento al sílabo.
</t>
    </r>
    <r>
      <rPr>
        <sz val="10"/>
        <color theme="1"/>
        <rFont val="Century Schoolbook"/>
        <family val="1"/>
      </rPr>
      <t>2.-</t>
    </r>
    <r>
      <rPr>
        <sz val="10"/>
        <color theme="1"/>
        <rFont val="Arial Narrow"/>
        <family val="2"/>
      </rPr>
      <t xml:space="preserve"> Seguimiento la planificación de prácticas de externado.</t>
    </r>
  </si>
  <si>
    <t>3. Fortalecer la interacción de la docencia, investigación y vinculación para el logro de los objetivos operativos del modelo educativo.</t>
  </si>
  <si>
    <r>
      <rPr>
        <b/>
        <sz val="9"/>
        <color theme="1"/>
        <rFont val="Century Schoolbook"/>
        <family val="1"/>
      </rPr>
      <t>5.-</t>
    </r>
    <r>
      <rPr>
        <sz val="10"/>
        <color theme="1"/>
        <rFont val="Arial Narrow"/>
        <family val="2"/>
      </rPr>
      <t xml:space="preserve"> Coordinar y supervisar la elaboración de distributivos y horarios.</t>
    </r>
  </si>
  <si>
    <t>Distributivos, horarios y el calendario académico, elaborados.</t>
  </si>
  <si>
    <t>N° de Distributivos, horarios calendarios académicos, coordinados y supervisados.</t>
  </si>
  <si>
    <r>
      <rPr>
        <b/>
        <sz val="9"/>
        <color theme="1"/>
        <rFont val="Century Schoolbook"/>
        <family val="1"/>
      </rPr>
      <t>1.-</t>
    </r>
    <r>
      <rPr>
        <sz val="10"/>
        <color theme="1"/>
        <rFont val="Arial Narrow"/>
        <family val="2"/>
      </rPr>
      <t xml:space="preserve"> Coordinar y supervisar el proceso de elaboración de los Distributivo, horarios y calendarios académicos. </t>
    </r>
  </si>
  <si>
    <r>
      <rPr>
        <b/>
        <sz val="9"/>
        <color theme="1"/>
        <rFont val="Century Schoolbook"/>
        <family val="1"/>
      </rPr>
      <t>1.-</t>
    </r>
    <r>
      <rPr>
        <sz val="10"/>
        <color theme="1"/>
        <rFont val="Arial Narrow"/>
        <family val="2"/>
      </rPr>
      <t xml:space="preserve"> Reporte del estado actual de la coordinación y supervisión de elaboración de los Distributivos, horarios y calendarios académicos.</t>
    </r>
  </si>
  <si>
    <t>* Dra. Thayana Núñez Quezada,
  Coordinadora de la Carrera Bioquímica y Farmacia
* Lcda. Sara Saraguro Salinas,
  Coordinadora de la Carrera Enfermería
* Ing. Verónica Bravo Bravo,
  Coordinadora de la Carrera de Alimentos-Ingeniería en Alimentos
* Ing. Katty Gadvay Yambay
* Dr. Franklin Paladines Figueroa,
  Coordinador de la Carrera de Medicina-Ciencias Médicas
* Dr. Víctor Hugo González,
  Coordinador Académico
* Nelly Fajardo Aguilar,
  Analista Administrativa</t>
  </si>
  <si>
    <t>Los calendarios académicos son elaborados por la Dirección Académica y aprobados de forma institucional por Consejo Universitario, considerando las actividades académicas de cada Facultad.</t>
  </si>
  <si>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</si>
  <si>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</si>
  <si>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</si>
  <si>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</si>
  <si>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b/>
        <sz val="9"/>
        <color theme="1"/>
        <rFont val="Century Schoolbook"/>
        <family val="1"/>
      </rPr>
      <t>6.-</t>
    </r>
    <r>
      <rPr>
        <sz val="10"/>
        <color theme="1"/>
        <rFont val="Arial Narrow"/>
        <family val="2"/>
      </rPr>
      <t xml:space="preserve"> Monitorear actividades académicas que se realizan en los diferentes laboratorios, aulas y unidades académicas experimentales de la Facultad.</t>
    </r>
  </si>
  <si>
    <t>Actividades académicas que se realizan en los diferentes laboratorios, aulas y unidades académicas experimentales de la Facultad, monitoreadas.</t>
  </si>
  <si>
    <t>N° de prácticas por semestres de acuerdo a las necesidades del docente en los Laboratorio de la FCQS.</t>
  </si>
  <si>
    <r>
      <rPr>
        <b/>
        <sz val="9"/>
        <color theme="1"/>
        <rFont val="Century Schoolbook"/>
        <family val="1"/>
      </rPr>
      <t>1.-</t>
    </r>
    <r>
      <rPr>
        <sz val="10"/>
        <color theme="1"/>
        <rFont val="Arial Narrow"/>
        <family val="2"/>
      </rPr>
      <t xml:space="preserve"> Supervisar y ejecutar demás trabajos que se realiza en el laboratorio.</t>
    </r>
  </si>
  <si>
    <r>
      <rPr>
        <b/>
        <sz val="9"/>
        <color theme="1"/>
        <rFont val="Century Schoolbook"/>
        <family val="1"/>
      </rPr>
      <t>1.-</t>
    </r>
    <r>
      <rPr>
        <sz val="10"/>
        <color theme="1"/>
        <rFont val="Arial Narrow"/>
        <family val="2"/>
      </rPr>
      <t xml:space="preserve"> Guías de Práctica de laboratorio.</t>
    </r>
  </si>
  <si>
    <r>
      <rPr>
        <sz val="10"/>
        <color theme="1"/>
        <rFont val="Arial Narrow"/>
        <family val="2"/>
      </rPr>
      <t xml:space="preserve">LABORATORIO DE: </t>
    </r>
    <r>
      <rPr>
        <b/>
        <sz val="10"/>
        <color theme="1"/>
        <rFont val="Arial Narrow"/>
        <family val="2"/>
      </rPr>
      <t xml:space="preserve">BIOQUÍMICA
</t>
    </r>
    <r>
      <rPr>
        <sz val="10"/>
        <color theme="1"/>
        <rFont val="Arial Narrow"/>
        <family val="2"/>
      </rPr>
      <t xml:space="preserve">RESPONSABLE: </t>
    </r>
    <r>
      <rPr>
        <b/>
        <sz val="10"/>
        <color theme="1"/>
        <rFont val="Arial Narrow"/>
        <family val="2"/>
      </rPr>
      <t xml:space="preserve">SILVANA GABRIELA MANZANARES LOAIZA </t>
    </r>
  </si>
  <si>
    <t>530819 0701 001</t>
  </si>
  <si>
    <t>Accesorios e Insumos Químicos y Orgánicos</t>
  </si>
  <si>
    <t>Agar Nutritivo</t>
  </si>
  <si>
    <r>
      <rPr>
        <sz val="10"/>
        <color theme="1"/>
        <rFont val="Arial Narrow"/>
        <family val="2"/>
      </rPr>
      <t xml:space="preserve">Frasco </t>
    </r>
    <r>
      <rPr>
        <sz val="10"/>
        <color theme="1"/>
        <rFont val="Century Schoolbook"/>
        <family val="1"/>
      </rPr>
      <t>500</t>
    </r>
    <r>
      <rPr>
        <sz val="10"/>
        <color theme="1"/>
        <rFont val="Arial Narrow"/>
        <family val="2"/>
      </rPr>
      <t xml:space="preserve"> g</t>
    </r>
  </si>
  <si>
    <t>Agar Mueller Hinton</t>
  </si>
  <si>
    <r>
      <rPr>
        <sz val="10"/>
        <color theme="1"/>
        <rFont val="Arial Narrow"/>
        <family val="2"/>
      </rPr>
      <t xml:space="preserve">Frasco </t>
    </r>
    <r>
      <rPr>
        <sz val="10"/>
        <color theme="1"/>
        <rFont val="Century Schoolbook"/>
        <family val="1"/>
      </rPr>
      <t>500</t>
    </r>
    <r>
      <rPr>
        <sz val="10"/>
        <color theme="1"/>
        <rFont val="Arial Narrow"/>
        <family val="2"/>
      </rPr>
      <t xml:space="preserve"> g</t>
    </r>
  </si>
  <si>
    <r>
      <rPr>
        <b/>
        <sz val="9"/>
        <color theme="1"/>
        <rFont val="Century Schoolbook"/>
        <family val="1"/>
      </rPr>
      <t>2.-</t>
    </r>
    <r>
      <rPr>
        <sz val="10"/>
        <color theme="1"/>
        <rFont val="Arial Narrow"/>
        <family val="2"/>
      </rPr>
      <t xml:space="preserve"> Asesorar el uso de materiales, reactivos y equipos para prácticas afines al laboratorio.</t>
    </r>
  </si>
  <si>
    <r>
      <rPr>
        <b/>
        <sz val="9"/>
        <color theme="1"/>
        <rFont val="Century Schoolbook"/>
        <family val="1"/>
      </rPr>
      <t>2.-</t>
    </r>
    <r>
      <rPr>
        <sz val="10"/>
        <color theme="1"/>
        <rFont val="Arial Narrow"/>
        <family val="2"/>
      </rPr>
      <t xml:space="preserve"> Cronograma de Prácticas de laboratorio..</t>
    </r>
  </si>
  <si>
    <t>Caldo Bilis Verde Brillante</t>
  </si>
  <si>
    <r>
      <rPr>
        <sz val="10"/>
        <color theme="1"/>
        <rFont val="Arial Narrow"/>
        <family val="2"/>
      </rPr>
      <t xml:space="preserve">Frasco </t>
    </r>
    <r>
      <rPr>
        <sz val="10"/>
        <color theme="1"/>
        <rFont val="Century Schoolbook"/>
        <family val="1"/>
      </rPr>
      <t>500</t>
    </r>
    <r>
      <rPr>
        <sz val="10"/>
        <color theme="1"/>
        <rFont val="Arial Narrow"/>
        <family val="2"/>
      </rPr>
      <t xml:space="preserve"> g</t>
    </r>
  </si>
  <si>
    <t xml:space="preserve">Caldo Lactosa </t>
  </si>
  <si>
    <r>
      <rPr>
        <sz val="10"/>
        <color theme="1"/>
        <rFont val="Arial Narrow"/>
        <family val="2"/>
      </rPr>
      <t xml:space="preserve">Frasco </t>
    </r>
    <r>
      <rPr>
        <sz val="10"/>
        <color theme="1"/>
        <rFont val="Century Schoolbook"/>
        <family val="1"/>
      </rPr>
      <t>500</t>
    </r>
    <r>
      <rPr>
        <sz val="10"/>
        <color theme="1"/>
        <rFont val="Arial Narrow"/>
        <family val="2"/>
      </rPr>
      <t xml:space="preserve"> g</t>
    </r>
  </si>
  <si>
    <t xml:space="preserve">Agar Endo </t>
  </si>
  <si>
    <r>
      <rPr>
        <sz val="10"/>
        <color theme="1"/>
        <rFont val="Arial Narrow"/>
        <family val="2"/>
      </rPr>
      <t xml:space="preserve">Frasco </t>
    </r>
    <r>
      <rPr>
        <sz val="10"/>
        <color theme="1"/>
        <rFont val="Century Schoolbook"/>
        <family val="1"/>
      </rPr>
      <t>500</t>
    </r>
    <r>
      <rPr>
        <sz val="10"/>
        <color theme="1"/>
        <rFont val="Arial Narrow"/>
        <family val="2"/>
      </rPr>
      <t xml:space="preserve"> g</t>
    </r>
  </si>
  <si>
    <r>
      <rPr>
        <b/>
        <sz val="9"/>
        <color theme="1"/>
        <rFont val="Century Schoolbook"/>
        <family val="1"/>
      </rPr>
      <t>3.-</t>
    </r>
    <r>
      <rPr>
        <sz val="10"/>
        <color theme="1"/>
        <rFont val="Arial Narrow"/>
        <family val="2"/>
      </rPr>
      <t xml:space="preserve"> Asesorar a pasantes de diferentes instituciones.</t>
    </r>
  </si>
  <si>
    <r>
      <rPr>
        <b/>
        <sz val="9"/>
        <color theme="1"/>
        <rFont val="Century Schoolbook"/>
        <family val="1"/>
      </rPr>
      <t>3.-</t>
    </r>
    <r>
      <rPr>
        <sz val="10"/>
        <color theme="1"/>
        <rFont val="Arial Narrow"/>
        <family val="2"/>
      </rPr>
      <t xml:space="preserve"> Listado de prácticas de laboratorio.</t>
    </r>
  </si>
  <si>
    <r>
      <rPr>
        <sz val="10"/>
        <color theme="1"/>
        <rFont val="Arial Narrow"/>
        <family val="2"/>
      </rPr>
      <t xml:space="preserve">Cloroformo </t>
    </r>
    <r>
      <rPr>
        <sz val="10"/>
        <color theme="1"/>
        <rFont val="Century Schoolbook"/>
        <family val="1"/>
      </rPr>
      <t>2,5</t>
    </r>
    <r>
      <rPr>
        <sz val="10"/>
        <color theme="1"/>
        <rFont val="Arial Narrow"/>
        <family val="2"/>
      </rPr>
      <t xml:space="preserve"> lts</t>
    </r>
  </si>
  <si>
    <t>LTS</t>
  </si>
  <si>
    <r>
      <rPr>
        <sz val="10"/>
        <color theme="1"/>
        <rFont val="Arial Narrow"/>
        <family val="2"/>
      </rPr>
      <t xml:space="preserve">Ácido Clorhídrico </t>
    </r>
    <r>
      <rPr>
        <sz val="10"/>
        <color theme="1"/>
        <rFont val="Century Schoolbook"/>
        <family val="1"/>
      </rPr>
      <t>2,5</t>
    </r>
    <r>
      <rPr>
        <sz val="10"/>
        <color theme="1"/>
        <rFont val="Arial Narrow"/>
        <family val="2"/>
      </rPr>
      <t xml:space="preserve"> LTS </t>
    </r>
  </si>
  <si>
    <r>
      <rPr>
        <b/>
        <sz val="9"/>
        <color theme="1"/>
        <rFont val="Century Schoolbook"/>
        <family val="1"/>
      </rPr>
      <t>4.-</t>
    </r>
    <r>
      <rPr>
        <sz val="10"/>
        <color theme="1"/>
        <rFont val="Arial Narrow"/>
        <family val="2"/>
      </rPr>
      <t xml:space="preserve"> Supervisar y ejecutar los servicios que la UTMACH brinda a otras instituciones o personas naturales, respecto de la especialización del laboratorio.</t>
    </r>
  </si>
  <si>
    <r>
      <rPr>
        <b/>
        <sz val="9"/>
        <color theme="1"/>
        <rFont val="Century Schoolbook"/>
        <family val="1"/>
      </rPr>
      <t>4.-</t>
    </r>
    <r>
      <rPr>
        <sz val="10"/>
        <color theme="1"/>
        <rFont val="Arial Narrow"/>
        <family val="2"/>
      </rPr>
      <t xml:space="preserve"> Registro de Práctica de laboratorio.</t>
    </r>
  </si>
  <si>
    <r>
      <rPr>
        <sz val="10"/>
        <color theme="1"/>
        <rFont val="Arial Narrow"/>
        <family val="2"/>
      </rPr>
      <t xml:space="preserve">Ácido Sulfúrico </t>
    </r>
    <r>
      <rPr>
        <sz val="10"/>
        <color theme="1"/>
        <rFont val="Century Schoolbook"/>
        <family val="1"/>
      </rPr>
      <t>2,5</t>
    </r>
    <r>
      <rPr>
        <sz val="10"/>
        <color theme="1"/>
        <rFont val="Arial Narrow"/>
        <family val="2"/>
      </rPr>
      <t xml:space="preserve"> Lts </t>
    </r>
  </si>
  <si>
    <r>
      <rPr>
        <sz val="10"/>
        <color theme="1"/>
        <rFont val="Arial Narrow"/>
        <family val="2"/>
      </rPr>
      <t xml:space="preserve">Cloruro de Bario </t>
    </r>
    <r>
      <rPr>
        <sz val="10"/>
        <color theme="1"/>
        <rFont val="Century Schoolbook"/>
        <family val="1"/>
      </rPr>
      <t>500</t>
    </r>
    <r>
      <rPr>
        <sz val="10"/>
        <color theme="1"/>
        <rFont val="Arial Narrow"/>
        <family val="2"/>
      </rPr>
      <t xml:space="preserve"> Gr</t>
    </r>
  </si>
  <si>
    <t>GR</t>
  </si>
  <si>
    <r>
      <rPr>
        <sz val="10"/>
        <color theme="1"/>
        <rFont val="Arial Narrow"/>
        <family val="2"/>
      </rPr>
      <t xml:space="preserve">Acetato de sodio </t>
    </r>
    <r>
      <rPr>
        <sz val="10"/>
        <color theme="1"/>
        <rFont val="Century Schoolbook"/>
        <family val="1"/>
      </rPr>
      <t>3</t>
    </r>
    <r>
      <rPr>
        <sz val="10"/>
        <color theme="1"/>
        <rFont val="Arial Narrow"/>
        <family val="2"/>
      </rPr>
      <t xml:space="preserve"> H</t>
    </r>
    <r>
      <rPr>
        <sz val="10"/>
        <color theme="1"/>
        <rFont val="Century Schoolbook"/>
        <family val="1"/>
      </rPr>
      <t>2</t>
    </r>
    <r>
      <rPr>
        <sz val="10"/>
        <color theme="1"/>
        <rFont val="Arial Narrow"/>
        <family val="2"/>
      </rPr>
      <t xml:space="preserve">O ACS </t>
    </r>
    <r>
      <rPr>
        <sz val="10"/>
        <color theme="1"/>
        <rFont val="Century Schoolbook"/>
        <family val="1"/>
      </rPr>
      <t>500</t>
    </r>
    <r>
      <rPr>
        <sz val="10"/>
        <color theme="1"/>
        <rFont val="Arial Narrow"/>
        <family val="2"/>
      </rPr>
      <t xml:space="preserve"> GR</t>
    </r>
  </si>
  <si>
    <r>
      <rPr>
        <b/>
        <sz val="9"/>
        <color theme="1"/>
        <rFont val="Century Schoolbook"/>
        <family val="1"/>
      </rPr>
      <t>5.-</t>
    </r>
    <r>
      <rPr>
        <sz val="10"/>
        <color theme="1"/>
        <rFont val="Arial Narrow"/>
        <family val="2"/>
      </rPr>
      <t xml:space="preserve"> Controlar el buen funcionamiento del laboratorio y el cumplimiento de los reglamentos, normas y procedimientos correspondientes.</t>
    </r>
  </si>
  <si>
    <r>
      <rPr>
        <b/>
        <sz val="9"/>
        <color theme="1"/>
        <rFont val="Century Schoolbook"/>
        <family val="1"/>
      </rPr>
      <t>5.-</t>
    </r>
    <r>
      <rPr>
        <sz val="10"/>
        <color theme="1"/>
        <rFont val="Arial Narrow"/>
        <family val="2"/>
      </rPr>
      <t xml:space="preserve"> Registro de adquisición de materiales, reactivos y equipos.</t>
    </r>
  </si>
  <si>
    <r>
      <rPr>
        <sz val="10"/>
        <color theme="1"/>
        <rFont val="Arial Narrow"/>
        <family val="2"/>
      </rPr>
      <t xml:space="preserve">Nitrato de Plata </t>
    </r>
    <r>
      <rPr>
        <sz val="10"/>
        <color theme="1"/>
        <rFont val="Century Schoolbook"/>
        <family val="1"/>
      </rPr>
      <t>100</t>
    </r>
    <r>
      <rPr>
        <sz val="10"/>
        <color theme="1"/>
        <rFont val="Arial Narrow"/>
        <family val="2"/>
      </rPr>
      <t xml:space="preserve"> GR </t>
    </r>
  </si>
  <si>
    <r>
      <rPr>
        <sz val="10"/>
        <color theme="1"/>
        <rFont val="Arial Narrow"/>
        <family val="2"/>
      </rPr>
      <t xml:space="preserve">Hidróxido de Sodio </t>
    </r>
    <r>
      <rPr>
        <sz val="10"/>
        <color theme="1"/>
        <rFont val="Century Schoolbook"/>
        <family val="1"/>
      </rPr>
      <t>1</t>
    </r>
    <r>
      <rPr>
        <sz val="10"/>
        <color theme="1"/>
        <rFont val="Arial Narrow"/>
        <family val="2"/>
      </rPr>
      <t xml:space="preserve"> kilo </t>
    </r>
  </si>
  <si>
    <t>KG</t>
  </si>
  <si>
    <r>
      <rPr>
        <sz val="10"/>
        <color theme="1"/>
        <rFont val="Arial Narrow"/>
        <family val="2"/>
      </rPr>
      <t xml:space="preserve">Silicagel con indicador de humedad </t>
    </r>
    <r>
      <rPr>
        <sz val="10"/>
        <color theme="1"/>
        <rFont val="Century Schoolbook"/>
        <family val="1"/>
      </rPr>
      <t>2-5</t>
    </r>
    <r>
      <rPr>
        <sz val="10"/>
        <color theme="1"/>
        <rFont val="Arial Narrow"/>
        <family val="2"/>
      </rPr>
      <t xml:space="preserve"> mm ev.</t>
    </r>
    <r>
      <rPr>
        <sz val="10"/>
        <color theme="1"/>
        <rFont val="Century Schoolbook"/>
        <family val="1"/>
      </rPr>
      <t>1</t>
    </r>
    <r>
      <rPr>
        <sz val="10"/>
        <color theme="1"/>
        <rFont val="Arial Narrow"/>
        <family val="2"/>
      </rPr>
      <t xml:space="preserve"> kg </t>
    </r>
  </si>
  <si>
    <r>
      <rPr>
        <sz val="10"/>
        <color theme="1"/>
        <rFont val="Arial Narrow"/>
        <family val="2"/>
      </rPr>
      <t xml:space="preserve">Acetaminofén </t>
    </r>
    <r>
      <rPr>
        <sz val="10"/>
        <color theme="1"/>
        <rFont val="Century Schoolbook"/>
        <family val="1"/>
      </rPr>
      <t xml:space="preserve">1 </t>
    </r>
    <r>
      <rPr>
        <sz val="10"/>
        <color theme="1"/>
        <rFont val="Arial Narrow"/>
        <family val="2"/>
      </rPr>
      <t>Kg</t>
    </r>
  </si>
  <si>
    <r>
      <rPr>
        <b/>
        <sz val="9"/>
        <color theme="1"/>
        <rFont val="Century Schoolbook"/>
        <family val="1"/>
      </rPr>
      <t>1.-</t>
    </r>
    <r>
      <rPr>
        <sz val="10"/>
        <color theme="1"/>
        <rFont val="Arial Narrow"/>
        <family val="2"/>
      </rPr>
      <t xml:space="preserve"> Supervisar y ejecutar demás trabajos que se realiza en el laboratorio.</t>
    </r>
  </si>
  <si>
    <r>
      <rPr>
        <b/>
        <sz val="9"/>
        <color theme="1"/>
        <rFont val="Century Schoolbook"/>
        <family val="1"/>
      </rPr>
      <t>1.-</t>
    </r>
    <r>
      <rPr>
        <sz val="10"/>
        <color theme="1"/>
        <rFont val="Arial Narrow"/>
        <family val="2"/>
      </rPr>
      <t xml:space="preserve"> Guías de Práctica de laboratorio.</t>
    </r>
  </si>
  <si>
    <r>
      <rPr>
        <sz val="10"/>
        <color theme="1"/>
        <rFont val="Arial Narrow"/>
        <family val="2"/>
      </rPr>
      <t xml:space="preserve">LABORATORIO DE: </t>
    </r>
    <r>
      <rPr>
        <b/>
        <sz val="10"/>
        <color theme="1"/>
        <rFont val="Arial Narrow"/>
        <family val="2"/>
      </rPr>
      <t xml:space="preserve">MICROBIOLOGÍA Y PARASITOLOGÍA
</t>
    </r>
    <r>
      <rPr>
        <sz val="10"/>
        <color theme="1"/>
        <rFont val="Arial Narrow"/>
        <family val="2"/>
      </rPr>
      <t xml:space="preserve">RESPONSABLE: </t>
    </r>
    <r>
      <rPr>
        <b/>
        <sz val="10"/>
        <color theme="1"/>
        <rFont val="Arial Narrow"/>
        <family val="2"/>
      </rPr>
      <t xml:space="preserve">SILVANA GABRIELA MANZANARES LOAIZA </t>
    </r>
  </si>
  <si>
    <t>530826 0701 002</t>
  </si>
  <si>
    <t>Dispositivos Médicos Uso General</t>
  </si>
  <si>
    <t xml:space="preserve">Mascarillas quirúrgicas </t>
  </si>
  <si>
    <r>
      <rPr>
        <sz val="10"/>
        <color theme="1"/>
        <rFont val="Arial Narrow"/>
        <family val="2"/>
      </rPr>
      <t xml:space="preserve">Caja x </t>
    </r>
    <r>
      <rPr>
        <sz val="10"/>
        <color theme="1"/>
        <rFont val="Century Schoolbook"/>
        <family val="1"/>
      </rPr>
      <t>50</t>
    </r>
  </si>
  <si>
    <t xml:space="preserve">Guantes de Látex Talla M </t>
  </si>
  <si>
    <r>
      <rPr>
        <sz val="10"/>
        <color theme="1"/>
        <rFont val="Arial Narrow"/>
        <family val="2"/>
      </rPr>
      <t xml:space="preserve">Caja x </t>
    </r>
    <r>
      <rPr>
        <sz val="10"/>
        <color theme="1"/>
        <rFont val="Century Schoolbook"/>
        <family val="1"/>
      </rPr>
      <t>100</t>
    </r>
  </si>
  <si>
    <r>
      <rPr>
        <b/>
        <sz val="9"/>
        <color theme="1"/>
        <rFont val="Century Schoolbook"/>
        <family val="1"/>
      </rPr>
      <t>2.-</t>
    </r>
    <r>
      <rPr>
        <sz val="10"/>
        <color theme="1"/>
        <rFont val="Arial Narrow"/>
        <family val="2"/>
      </rPr>
      <t xml:space="preserve"> Asesorar el uso de materiales, reactivos y equipos para prácticas afines al laboratorio.</t>
    </r>
  </si>
  <si>
    <r>
      <rPr>
        <b/>
        <sz val="9"/>
        <color theme="1"/>
        <rFont val="Century Schoolbook"/>
        <family val="1"/>
      </rPr>
      <t>2.-</t>
    </r>
    <r>
      <rPr>
        <sz val="10"/>
        <color theme="1"/>
        <rFont val="Arial Narrow"/>
        <family val="2"/>
      </rPr>
      <t xml:space="preserve"> Cronograma de Prácticas de laboratorio.</t>
    </r>
  </si>
  <si>
    <t>Guantes de Látex Talla S</t>
  </si>
  <si>
    <r>
      <rPr>
        <sz val="10"/>
        <color theme="1"/>
        <rFont val="Arial Narrow"/>
        <family val="2"/>
      </rPr>
      <t xml:space="preserve">Caja x </t>
    </r>
    <r>
      <rPr>
        <sz val="10"/>
        <color theme="1"/>
        <rFont val="Century Schoolbook"/>
        <family val="1"/>
      </rPr>
      <t>100</t>
    </r>
  </si>
  <si>
    <t>Gorros tipo acordeón descartables</t>
  </si>
  <si>
    <t>Zapatos quirúrgicos descartables</t>
  </si>
  <si>
    <r>
      <rPr>
        <sz val="10"/>
        <color theme="1"/>
        <rFont val="Arial Narrow"/>
        <family val="2"/>
      </rPr>
      <t xml:space="preserve">Caja x </t>
    </r>
    <r>
      <rPr>
        <sz val="10"/>
        <color theme="1"/>
        <rFont val="Century Schoolbook"/>
        <family val="1"/>
      </rPr>
      <t>100</t>
    </r>
  </si>
  <si>
    <r>
      <rPr>
        <b/>
        <sz val="9"/>
        <color theme="1"/>
        <rFont val="Century Schoolbook"/>
        <family val="1"/>
      </rPr>
      <t>3.-</t>
    </r>
    <r>
      <rPr>
        <sz val="10"/>
        <color theme="1"/>
        <rFont val="Arial Narrow"/>
        <family val="2"/>
      </rPr>
      <t xml:space="preserve"> Asesorar a pasantes de diferentes instituciones.</t>
    </r>
  </si>
  <si>
    <r>
      <rPr>
        <b/>
        <sz val="9"/>
        <color theme="1"/>
        <rFont val="Century Schoolbook"/>
        <family val="1"/>
      </rPr>
      <t>3.-</t>
    </r>
    <r>
      <rPr>
        <sz val="10"/>
        <color theme="1"/>
        <rFont val="Arial Narrow"/>
        <family val="2"/>
      </rPr>
      <t xml:space="preserve"> Listado de prácticas de laboratorio.</t>
    </r>
  </si>
  <si>
    <r>
      <rPr>
        <sz val="10"/>
        <color theme="1"/>
        <rFont val="Arial Narrow"/>
        <family val="2"/>
      </rPr>
      <t xml:space="preserve">Tubos tapa lila </t>
    </r>
    <r>
      <rPr>
        <sz val="10"/>
        <color theme="1"/>
        <rFont val="Century Schoolbook"/>
        <family val="1"/>
      </rPr>
      <t>4</t>
    </r>
    <r>
      <rPr>
        <sz val="10"/>
        <color theme="1"/>
        <rFont val="Arial Narrow"/>
        <family val="2"/>
      </rPr>
      <t xml:space="preserve"> Ml</t>
    </r>
  </si>
  <si>
    <r>
      <rPr>
        <sz val="10"/>
        <color theme="1"/>
        <rFont val="Arial Narrow"/>
        <family val="2"/>
      </rPr>
      <t xml:space="preserve">Tubos tapa amarilla </t>
    </r>
    <r>
      <rPr>
        <sz val="10"/>
        <color theme="1"/>
        <rFont val="Century Schoolbook"/>
        <family val="1"/>
      </rPr>
      <t>10</t>
    </r>
    <r>
      <rPr>
        <sz val="10"/>
        <color theme="1"/>
        <rFont val="Arial Narrow"/>
        <family val="2"/>
      </rPr>
      <t xml:space="preserve"> mL</t>
    </r>
  </si>
  <si>
    <r>
      <rPr>
        <sz val="10"/>
        <color theme="1"/>
        <rFont val="Arial Narrow"/>
        <family val="2"/>
      </rPr>
      <t xml:space="preserve">Caja x </t>
    </r>
    <r>
      <rPr>
        <sz val="10"/>
        <color theme="1"/>
        <rFont val="Century Schoolbook"/>
        <family val="1"/>
      </rPr>
      <t>100</t>
    </r>
  </si>
  <si>
    <t>Gamma GT</t>
  </si>
  <si>
    <r>
      <rPr>
        <sz val="10"/>
        <color theme="1"/>
        <rFont val="Arial Narrow"/>
        <family val="2"/>
      </rPr>
      <t xml:space="preserve">Kit </t>
    </r>
    <r>
      <rPr>
        <sz val="10"/>
        <color theme="1"/>
        <rFont val="Century Schoolbook"/>
        <family val="1"/>
      </rPr>
      <t>3</t>
    </r>
    <r>
      <rPr>
        <sz val="10"/>
        <color theme="1"/>
        <rFont val="Arial Narrow"/>
        <family val="2"/>
      </rPr>
      <t xml:space="preserve"> x </t>
    </r>
    <r>
      <rPr>
        <sz val="10"/>
        <color theme="1"/>
        <rFont val="Century Schoolbook"/>
        <family val="1"/>
      </rPr>
      <t>100</t>
    </r>
    <r>
      <rPr>
        <sz val="10"/>
        <color theme="1"/>
        <rFont val="Arial Narrow"/>
        <family val="2"/>
      </rPr>
      <t xml:space="preserve"> ml</t>
    </r>
  </si>
  <si>
    <r>
      <rPr>
        <b/>
        <sz val="9"/>
        <color theme="1"/>
        <rFont val="Century Schoolbook"/>
        <family val="1"/>
      </rPr>
      <t>4.-</t>
    </r>
    <r>
      <rPr>
        <sz val="10"/>
        <color theme="1"/>
        <rFont val="Arial Narrow"/>
        <family val="2"/>
      </rPr>
      <t xml:space="preserve"> Supervisar y ejecutar los servicios que la UTMACH brinda a otras instituciones o personas naturales, respecto de la especialización del laboratorio.</t>
    </r>
  </si>
  <si>
    <r>
      <rPr>
        <b/>
        <sz val="9"/>
        <color theme="1"/>
        <rFont val="Century Schoolbook"/>
        <family val="1"/>
      </rPr>
      <t>4.-</t>
    </r>
    <r>
      <rPr>
        <sz val="10"/>
        <color theme="1"/>
        <rFont val="Arial Narrow"/>
        <family val="2"/>
      </rPr>
      <t xml:space="preserve"> Registro de Práctica de laboratorio.</t>
    </r>
  </si>
  <si>
    <t>LDH</t>
  </si>
  <si>
    <r>
      <rPr>
        <sz val="10"/>
        <color theme="1"/>
        <rFont val="Arial Narrow"/>
        <family val="2"/>
      </rPr>
      <t>KIT</t>
    </r>
    <r>
      <rPr>
        <sz val="10"/>
        <color theme="1"/>
        <rFont val="Century Schoolbook"/>
        <family val="1"/>
      </rPr>
      <t xml:space="preserve"> 2</t>
    </r>
    <r>
      <rPr>
        <sz val="10"/>
        <color theme="1"/>
        <rFont val="Arial Narrow"/>
        <family val="2"/>
      </rPr>
      <t xml:space="preserve"> x </t>
    </r>
    <r>
      <rPr>
        <sz val="10"/>
        <color theme="1"/>
        <rFont val="Century Schoolbook"/>
        <family val="1"/>
      </rPr>
      <t>50</t>
    </r>
    <r>
      <rPr>
        <sz val="10"/>
        <color theme="1"/>
        <rFont val="Arial Narrow"/>
        <family val="2"/>
      </rPr>
      <t xml:space="preserve"> ml</t>
    </r>
  </si>
  <si>
    <t>Batona para cirujano desechable</t>
  </si>
  <si>
    <r>
      <rPr>
        <sz val="10"/>
        <color theme="1"/>
        <rFont val="Arial Narrow"/>
        <family val="2"/>
      </rPr>
      <t xml:space="preserve">Fundas x </t>
    </r>
    <r>
      <rPr>
        <sz val="10"/>
        <color theme="1"/>
        <rFont val="Century Schoolbook"/>
        <family val="1"/>
      </rPr>
      <t>10</t>
    </r>
  </si>
  <si>
    <r>
      <rPr>
        <sz val="10"/>
        <color theme="1"/>
        <rFont val="Arial Narrow"/>
        <family val="2"/>
      </rPr>
      <t xml:space="preserve">Pipetas Plásticas desechables gotero pasteur </t>
    </r>
    <r>
      <rPr>
        <sz val="10"/>
        <color theme="1"/>
        <rFont val="Century Schoolbook"/>
        <family val="1"/>
      </rPr>
      <t>1</t>
    </r>
    <r>
      <rPr>
        <sz val="10"/>
        <color theme="1"/>
        <rFont val="Arial Narrow"/>
        <family val="2"/>
      </rPr>
      <t xml:space="preserve"> ml</t>
    </r>
  </si>
  <si>
    <r>
      <rPr>
        <sz val="10"/>
        <color theme="1"/>
        <rFont val="Arial Narrow"/>
        <family val="2"/>
      </rPr>
      <t>Paquetex</t>
    </r>
    <r>
      <rPr>
        <sz val="10"/>
        <color theme="1"/>
        <rFont val="Century Schoolbook"/>
        <family val="1"/>
      </rPr>
      <t>100</t>
    </r>
    <r>
      <rPr>
        <sz val="10"/>
        <color theme="1"/>
        <rFont val="Arial Narrow"/>
        <family val="2"/>
      </rPr>
      <t>U</t>
    </r>
  </si>
  <si>
    <t>Gradilla para pipetas serológicas</t>
  </si>
  <si>
    <r>
      <rPr>
        <sz val="10"/>
        <color theme="1"/>
        <rFont val="Arial Narrow"/>
        <family val="2"/>
      </rPr>
      <t>Reactivos QDO Rango bajo (</t>
    </r>
    <r>
      <rPr>
        <sz val="10"/>
        <color theme="1"/>
        <rFont val="Century Schoolbook"/>
        <family val="1"/>
      </rPr>
      <t>25</t>
    </r>
    <r>
      <rPr>
        <sz val="10"/>
        <color theme="1"/>
        <rFont val="Arial Narrow"/>
        <family val="2"/>
      </rPr>
      <t xml:space="preserve"> viales)</t>
    </r>
  </si>
  <si>
    <r>
      <rPr>
        <b/>
        <sz val="9"/>
        <color theme="1"/>
        <rFont val="Century Schoolbook"/>
        <family val="1"/>
      </rPr>
      <t>5.-</t>
    </r>
    <r>
      <rPr>
        <sz val="10"/>
        <color theme="1"/>
        <rFont val="Arial Narrow"/>
        <family val="2"/>
      </rPr>
      <t xml:space="preserve"> Controlar el buen funcionamiento del laboratorio y el cumplimiento de los reglamentos, normas y procedimientos correspondientes.</t>
    </r>
  </si>
  <si>
    <r>
      <rPr>
        <b/>
        <sz val="9"/>
        <color theme="1"/>
        <rFont val="Century Schoolbook"/>
        <family val="1"/>
      </rPr>
      <t>5.-</t>
    </r>
    <r>
      <rPr>
        <sz val="10"/>
        <color theme="1"/>
        <rFont val="Arial Narrow"/>
        <family val="2"/>
      </rPr>
      <t xml:space="preserve"> Registro de adquisición de materiales, reactivos y equipos.</t>
    </r>
  </si>
  <si>
    <r>
      <rPr>
        <sz val="10"/>
        <color theme="1"/>
        <rFont val="Arial Narrow"/>
        <family val="2"/>
      </rPr>
      <t>Reactivos QDO Rango alto (</t>
    </r>
    <r>
      <rPr>
        <sz val="10"/>
        <color theme="1"/>
        <rFont val="Century Schoolbook"/>
        <family val="1"/>
      </rPr>
      <t>25</t>
    </r>
    <r>
      <rPr>
        <sz val="10"/>
        <color theme="1"/>
        <rFont val="Arial Narrow"/>
        <family val="2"/>
      </rPr>
      <t xml:space="preserve"> viales) </t>
    </r>
  </si>
  <si>
    <r>
      <rPr>
        <sz val="10"/>
        <color theme="1"/>
        <rFont val="Arial Narrow"/>
        <family val="2"/>
      </rPr>
      <t xml:space="preserve">Buffer </t>
    </r>
    <r>
      <rPr>
        <sz val="10"/>
        <color theme="1"/>
        <rFont val="Century Schoolbook"/>
        <family val="1"/>
      </rPr>
      <t>4</t>
    </r>
    <r>
      <rPr>
        <sz val="10"/>
        <color theme="1"/>
        <rFont val="Arial Narrow"/>
        <family val="2"/>
      </rPr>
      <t xml:space="preserve"> Calibración </t>
    </r>
  </si>
  <si>
    <r>
      <rPr>
        <sz val="10"/>
        <color theme="1"/>
        <rFont val="Arial Narrow"/>
        <family val="2"/>
      </rPr>
      <t xml:space="preserve">Buffer </t>
    </r>
    <r>
      <rPr>
        <sz val="10"/>
        <color theme="1"/>
        <rFont val="Century Schoolbook"/>
        <family val="1"/>
      </rPr>
      <t>7</t>
    </r>
    <r>
      <rPr>
        <sz val="10"/>
        <color theme="1"/>
        <rFont val="Arial Narrow"/>
        <family val="2"/>
      </rPr>
      <t xml:space="preserve"> Calibración </t>
    </r>
  </si>
  <si>
    <r>
      <rPr>
        <sz val="10"/>
        <color theme="1"/>
        <rFont val="Arial Narrow"/>
        <family val="2"/>
      </rPr>
      <t xml:space="preserve">Buffer </t>
    </r>
    <r>
      <rPr>
        <sz val="10"/>
        <color theme="1"/>
        <rFont val="Century Schoolbook"/>
        <family val="1"/>
      </rPr>
      <t>10</t>
    </r>
    <r>
      <rPr>
        <sz val="10"/>
        <color theme="1"/>
        <rFont val="Arial Narrow"/>
        <family val="2"/>
      </rPr>
      <t xml:space="preserve"> Calibración </t>
    </r>
  </si>
  <si>
    <t>530829 0701 002</t>
  </si>
  <si>
    <t>Insumos, Materiales, Suministros y Bienes para Investigación</t>
  </si>
  <si>
    <r>
      <rPr>
        <b/>
        <sz val="9"/>
        <color theme="1"/>
        <rFont val="Century Schoolbook"/>
        <family val="1"/>
      </rPr>
      <t xml:space="preserve">1.- </t>
    </r>
    <r>
      <rPr>
        <sz val="10"/>
        <color theme="1"/>
        <rFont val="Arial Narrow"/>
        <family val="2"/>
      </rPr>
      <t>Supervisar y ejecutar demás trabajos que se realiza en el laboratorio.</t>
    </r>
  </si>
  <si>
    <r>
      <rPr>
        <b/>
        <sz val="9"/>
        <color theme="1"/>
        <rFont val="Century Schoolbook"/>
        <family val="1"/>
      </rPr>
      <t>1.-</t>
    </r>
    <r>
      <rPr>
        <sz val="10"/>
        <color theme="1"/>
        <rFont val="Arial Narrow"/>
        <family val="2"/>
      </rPr>
      <t xml:space="preserve"> Guías de Práctica de laboratorio.</t>
    </r>
  </si>
  <si>
    <r>
      <rPr>
        <sz val="10"/>
        <color theme="1"/>
        <rFont val="Arial Narrow"/>
        <family val="2"/>
      </rPr>
      <t>LABORATORIO DE:</t>
    </r>
    <r>
      <rPr>
        <b/>
        <sz val="10"/>
        <color theme="1"/>
        <rFont val="Arial Narrow"/>
        <family val="2"/>
      </rPr>
      <t xml:space="preserve"> ANÁLISIS ORGÁNICO
</t>
    </r>
    <r>
      <rPr>
        <sz val="10"/>
        <color theme="1"/>
        <rFont val="Arial Narrow"/>
        <family val="2"/>
      </rPr>
      <t>RESPONSABLE:</t>
    </r>
    <r>
      <rPr>
        <b/>
        <sz val="10"/>
        <color theme="1"/>
        <rFont val="Arial Narrow"/>
        <family val="2"/>
      </rPr>
      <t xml:space="preserve"> GRACE LILIANA JARAMILLO PROCEL</t>
    </r>
  </si>
  <si>
    <r>
      <rPr>
        <b/>
        <sz val="9"/>
        <color theme="1"/>
        <rFont val="Century Schoolbook"/>
        <family val="1"/>
      </rPr>
      <t>2.-</t>
    </r>
    <r>
      <rPr>
        <sz val="10"/>
        <color theme="1"/>
        <rFont val="Arial Narrow"/>
        <family val="2"/>
      </rPr>
      <t xml:space="preserve"> Asesorar el uso de materiales, reactivos y equipos para prácticas afines al laboratorio.</t>
    </r>
  </si>
  <si>
    <r>
      <rPr>
        <b/>
        <sz val="9"/>
        <color theme="1"/>
        <rFont val="Century Schoolbook"/>
        <family val="1"/>
      </rPr>
      <t>2.-</t>
    </r>
    <r>
      <rPr>
        <sz val="10"/>
        <color theme="1"/>
        <rFont val="Arial Narrow"/>
        <family val="2"/>
      </rPr>
      <t xml:space="preserve"> Cronograma de Prácticas de laboratorio.</t>
    </r>
  </si>
  <si>
    <r>
      <rPr>
        <b/>
        <sz val="9"/>
        <color theme="1"/>
        <rFont val="Century Schoolbook"/>
        <family val="1"/>
      </rPr>
      <t>3.-</t>
    </r>
    <r>
      <rPr>
        <sz val="10"/>
        <color theme="1"/>
        <rFont val="Arial Narrow"/>
        <family val="2"/>
      </rPr>
      <t xml:space="preserve"> Asesorar a pasantes de diferentes instituciones.</t>
    </r>
  </si>
  <si>
    <r>
      <rPr>
        <b/>
        <sz val="9"/>
        <color theme="1"/>
        <rFont val="Century Schoolbook"/>
        <family val="1"/>
      </rPr>
      <t>3.-</t>
    </r>
    <r>
      <rPr>
        <sz val="10"/>
        <color theme="1"/>
        <rFont val="Arial Narrow"/>
        <family val="2"/>
      </rPr>
      <t xml:space="preserve"> Listado de prácticas de laboratorio.</t>
    </r>
  </si>
  <si>
    <r>
      <rPr>
        <b/>
        <sz val="9"/>
        <color theme="1"/>
        <rFont val="Century Schoolbook"/>
        <family val="1"/>
      </rPr>
      <t xml:space="preserve">4.- </t>
    </r>
    <r>
      <rPr>
        <sz val="10"/>
        <color theme="1"/>
        <rFont val="Arial Narrow"/>
        <family val="2"/>
      </rPr>
      <t>Supervisar y ejecutar los servicios que la UTMACH brinda a otras instituciones o personas naturales, respecto de la especialización del laboratorio.</t>
    </r>
  </si>
  <si>
    <r>
      <rPr>
        <b/>
        <sz val="9"/>
        <color theme="1"/>
        <rFont val="Century Schoolbook"/>
        <family val="1"/>
      </rPr>
      <t>4.-</t>
    </r>
    <r>
      <rPr>
        <sz val="10"/>
        <color theme="1"/>
        <rFont val="Arial Narrow"/>
        <family val="2"/>
      </rPr>
      <t xml:space="preserve"> Registro de Práctica de laboratorio.</t>
    </r>
  </si>
  <si>
    <r>
      <rPr>
        <b/>
        <sz val="9"/>
        <color theme="1"/>
        <rFont val="Century Schoolbook"/>
        <family val="1"/>
      </rPr>
      <t>5.-</t>
    </r>
    <r>
      <rPr>
        <sz val="10"/>
        <color theme="1"/>
        <rFont val="Arial Narrow"/>
        <family val="2"/>
      </rPr>
      <t xml:space="preserve"> Controlar el buen funcionamiento del laboratorio y el cumplimiento de los reglamentos, normas y procedimientos correspondientes.</t>
    </r>
  </si>
  <si>
    <r>
      <rPr>
        <b/>
        <sz val="9"/>
        <color theme="1"/>
        <rFont val="Century Schoolbook"/>
        <family val="1"/>
      </rPr>
      <t>5.-</t>
    </r>
    <r>
      <rPr>
        <sz val="10"/>
        <color theme="1"/>
        <rFont val="Arial Narrow"/>
        <family val="2"/>
      </rPr>
      <t xml:space="preserve"> Registro de adquisición de materiales, reactivos y equipos.</t>
    </r>
  </si>
  <si>
    <r>
      <rPr>
        <b/>
        <sz val="9"/>
        <color theme="1"/>
        <rFont val="Century Schoolbook"/>
        <family val="1"/>
      </rPr>
      <t>1.-</t>
    </r>
    <r>
      <rPr>
        <sz val="10"/>
        <color theme="1"/>
        <rFont val="Arial Narrow"/>
        <family val="2"/>
      </rPr>
      <t xml:space="preserve"> Supervisar y ejecutar demás trabajos que se realiza en el laboratorio.</t>
    </r>
  </si>
  <si>
    <r>
      <rPr>
        <b/>
        <sz val="9"/>
        <color theme="1"/>
        <rFont val="Century Schoolbook"/>
        <family val="1"/>
      </rPr>
      <t>1.-</t>
    </r>
    <r>
      <rPr>
        <sz val="10"/>
        <color theme="1"/>
        <rFont val="Arial Narrow"/>
        <family val="2"/>
      </rPr>
      <t xml:space="preserve"> Guías de Práctica de laboratorio.</t>
    </r>
  </si>
  <si>
    <r>
      <rPr>
        <sz val="10"/>
        <color theme="1"/>
        <rFont val="Arial Narrow"/>
        <family val="2"/>
      </rPr>
      <t xml:space="preserve">LABORATORIO DE: </t>
    </r>
    <r>
      <rPr>
        <b/>
        <sz val="10"/>
        <color theme="1"/>
        <rFont val="Arial Narrow"/>
        <family val="2"/>
      </rPr>
      <t xml:space="preserve">I+D DE ALIMENTOS
</t>
    </r>
    <r>
      <rPr>
        <sz val="10"/>
        <color theme="1"/>
        <rFont val="Arial Narrow"/>
        <family val="2"/>
      </rPr>
      <t xml:space="preserve">RESPONSABLE: </t>
    </r>
    <r>
      <rPr>
        <b/>
        <sz val="10"/>
        <color theme="1"/>
        <rFont val="Arial Narrow"/>
        <family val="2"/>
      </rPr>
      <t>GRACE LILIANA JARAMILLO PROCEL</t>
    </r>
  </si>
  <si>
    <r>
      <rPr>
        <b/>
        <sz val="9"/>
        <color theme="1"/>
        <rFont val="Century Schoolbook"/>
        <family val="1"/>
      </rPr>
      <t>2.-</t>
    </r>
    <r>
      <rPr>
        <sz val="10"/>
        <color theme="1"/>
        <rFont val="Arial Narrow"/>
        <family val="2"/>
      </rPr>
      <t xml:space="preserve"> Asesorar el uso de materiales, reactivos y equipos para prácticas afines al laboratorio.</t>
    </r>
  </si>
  <si>
    <r>
      <rPr>
        <b/>
        <sz val="9"/>
        <color theme="1"/>
        <rFont val="Century Schoolbook"/>
        <family val="1"/>
      </rPr>
      <t>2.-</t>
    </r>
    <r>
      <rPr>
        <sz val="10"/>
        <color theme="1"/>
        <rFont val="Arial Narrow"/>
        <family val="2"/>
      </rPr>
      <t xml:space="preserve"> Cronograma de Prácticas de laboratorio.</t>
    </r>
  </si>
  <si>
    <r>
      <rPr>
        <b/>
        <sz val="9"/>
        <color theme="1"/>
        <rFont val="Century Schoolbook"/>
        <family val="1"/>
      </rPr>
      <t>3.-</t>
    </r>
    <r>
      <rPr>
        <sz val="10"/>
        <color theme="1"/>
        <rFont val="Arial Narrow"/>
        <family val="2"/>
      </rPr>
      <t xml:space="preserve"> Asesorar a pasantes de diferentes instituciones.</t>
    </r>
  </si>
  <si>
    <r>
      <rPr>
        <b/>
        <sz val="9"/>
        <color theme="1"/>
        <rFont val="Century Schoolbook"/>
        <family val="1"/>
      </rPr>
      <t>3.-</t>
    </r>
    <r>
      <rPr>
        <sz val="10"/>
        <color theme="1"/>
        <rFont val="Arial Narrow"/>
        <family val="2"/>
      </rPr>
      <t xml:space="preserve"> Listado de prácticas de laboratorio.</t>
    </r>
  </si>
  <si>
    <r>
      <rPr>
        <b/>
        <sz val="9"/>
        <color theme="1"/>
        <rFont val="Century Schoolbook"/>
        <family val="1"/>
      </rPr>
      <t>4.-</t>
    </r>
    <r>
      <rPr>
        <sz val="10"/>
        <color theme="1"/>
        <rFont val="Arial Narrow"/>
        <family val="2"/>
      </rPr>
      <t xml:space="preserve"> Supervisar y ejecutar los servicios que la UTMACH brinda a otras instituciones o personas naturales, respecto de la especialización del laboratorio.</t>
    </r>
  </si>
  <si>
    <r>
      <rPr>
        <b/>
        <sz val="9"/>
        <color theme="1"/>
        <rFont val="Century Schoolbook"/>
        <family val="1"/>
      </rPr>
      <t>4.-</t>
    </r>
    <r>
      <rPr>
        <sz val="10"/>
        <color theme="1"/>
        <rFont val="Arial Narrow"/>
        <family val="2"/>
      </rPr>
      <t xml:space="preserve"> Registro de Práctica de laboratorio.</t>
    </r>
  </si>
  <si>
    <r>
      <rPr>
        <b/>
        <sz val="9"/>
        <color theme="1"/>
        <rFont val="Century Schoolbook"/>
        <family val="1"/>
      </rPr>
      <t>5.-</t>
    </r>
    <r>
      <rPr>
        <sz val="10"/>
        <color theme="1"/>
        <rFont val="Arial Narrow"/>
        <family val="2"/>
      </rPr>
      <t xml:space="preserve"> Controlar el buen funcionamiento del laboratorio y el cumplimiento de los reglamentos, normas y procedimientos correspondientes.</t>
    </r>
  </si>
  <si>
    <r>
      <rPr>
        <b/>
        <sz val="9"/>
        <color theme="1"/>
        <rFont val="Century Schoolbook"/>
        <family val="1"/>
      </rPr>
      <t>5.-</t>
    </r>
    <r>
      <rPr>
        <sz val="10"/>
        <color theme="1"/>
        <rFont val="Arial Narrow"/>
        <family val="2"/>
      </rPr>
      <t xml:space="preserve"> Registro de adquisición de materiales, reactivos y equipos.</t>
    </r>
  </si>
  <si>
    <r>
      <rPr>
        <b/>
        <sz val="9"/>
        <color theme="1"/>
        <rFont val="Century Schoolbook"/>
        <family val="1"/>
      </rPr>
      <t>1.-</t>
    </r>
    <r>
      <rPr>
        <sz val="10"/>
        <color theme="1"/>
        <rFont val="Arial Narrow"/>
        <family val="2"/>
      </rPr>
      <t xml:space="preserve"> Supervisar y ejecutar demás trabajos que se realiza en el laboratorio.</t>
    </r>
  </si>
  <si>
    <r>
      <rPr>
        <b/>
        <sz val="9"/>
        <color theme="1"/>
        <rFont val="Century Schoolbook"/>
        <family val="1"/>
      </rPr>
      <t>1.-</t>
    </r>
    <r>
      <rPr>
        <sz val="10"/>
        <color theme="1"/>
        <rFont val="Arial Narrow"/>
        <family val="2"/>
      </rPr>
      <t xml:space="preserve"> Guías de Práctica de laboratorio.</t>
    </r>
  </si>
  <si>
    <r>
      <rPr>
        <sz val="10"/>
        <color theme="1"/>
        <rFont val="Arial Narrow"/>
        <family val="2"/>
      </rPr>
      <t xml:space="preserve">LABORATORIO DE: </t>
    </r>
    <r>
      <rPr>
        <b/>
        <sz val="10"/>
        <color theme="1"/>
        <rFont val="Arial Narrow"/>
        <family val="2"/>
      </rPr>
      <t xml:space="preserve">FARMACOLOGÍA Y TOXICOLOGÍA
</t>
    </r>
    <r>
      <rPr>
        <sz val="10"/>
        <color theme="1"/>
        <rFont val="Arial Narrow"/>
        <family val="2"/>
      </rPr>
      <t xml:space="preserve">RESPONSABLE: </t>
    </r>
    <r>
      <rPr>
        <b/>
        <sz val="10"/>
        <color theme="1"/>
        <rFont val="Arial Narrow"/>
        <family val="2"/>
      </rPr>
      <t>ANDREA DEL ROCIO HURTADO ZAPATA</t>
    </r>
  </si>
  <si>
    <r>
      <rPr>
        <b/>
        <sz val="9"/>
        <color theme="1"/>
        <rFont val="Century Schoolbook"/>
        <family val="1"/>
      </rPr>
      <t>2.-</t>
    </r>
    <r>
      <rPr>
        <sz val="10"/>
        <color theme="1"/>
        <rFont val="Arial Narrow"/>
        <family val="2"/>
      </rPr>
      <t xml:space="preserve"> Asesorar el uso de materiales, reactivos y equipos para prácticas afines al laboratorio.</t>
    </r>
  </si>
  <si>
    <r>
      <rPr>
        <b/>
        <sz val="9"/>
        <color theme="1"/>
        <rFont val="Century Schoolbook"/>
        <family val="1"/>
      </rPr>
      <t>2.-</t>
    </r>
    <r>
      <rPr>
        <sz val="10"/>
        <color theme="1"/>
        <rFont val="Arial Narrow"/>
        <family val="2"/>
      </rPr>
      <t xml:space="preserve"> Cronograma de Prácticas de laboratorio.</t>
    </r>
  </si>
  <si>
    <r>
      <rPr>
        <b/>
        <sz val="9"/>
        <color theme="1"/>
        <rFont val="Century Schoolbook"/>
        <family val="1"/>
      </rPr>
      <t>3.-</t>
    </r>
    <r>
      <rPr>
        <sz val="10"/>
        <color theme="1"/>
        <rFont val="Arial Narrow"/>
        <family val="2"/>
      </rPr>
      <t xml:space="preserve"> Asesorar a pasantes de diferentes instituciones.</t>
    </r>
  </si>
  <si>
    <r>
      <rPr>
        <b/>
        <sz val="9"/>
        <color theme="1"/>
        <rFont val="Century Schoolbook"/>
        <family val="1"/>
      </rPr>
      <t>3.-</t>
    </r>
    <r>
      <rPr>
        <sz val="10"/>
        <color theme="1"/>
        <rFont val="Arial Narrow"/>
        <family val="2"/>
      </rPr>
      <t xml:space="preserve"> Listado de prácticas de laboratorio.</t>
    </r>
  </si>
  <si>
    <r>
      <rPr>
        <b/>
        <sz val="9"/>
        <color theme="1"/>
        <rFont val="Century Schoolbook"/>
        <family val="1"/>
      </rPr>
      <t>4.-</t>
    </r>
    <r>
      <rPr>
        <sz val="10"/>
        <color theme="1"/>
        <rFont val="Arial Narrow"/>
        <family val="2"/>
      </rPr>
      <t xml:space="preserve"> Supervisar y ejecutar los servicios que la UTMACH brinda a otras instituciones o personas naturales, respecto de la especialización del laboratorio.</t>
    </r>
  </si>
  <si>
    <r>
      <rPr>
        <b/>
        <sz val="9"/>
        <color theme="1"/>
        <rFont val="Century Schoolbook"/>
        <family val="1"/>
      </rPr>
      <t>4.-</t>
    </r>
    <r>
      <rPr>
        <sz val="10"/>
        <color theme="1"/>
        <rFont val="Arial Narrow"/>
        <family val="2"/>
      </rPr>
      <t xml:space="preserve"> Registro de Práctica de laboratorio.</t>
    </r>
  </si>
  <si>
    <r>
      <rPr>
        <b/>
        <sz val="9"/>
        <color theme="1"/>
        <rFont val="Century Schoolbook"/>
        <family val="1"/>
      </rPr>
      <t>5.-</t>
    </r>
    <r>
      <rPr>
        <sz val="10"/>
        <color theme="1"/>
        <rFont val="Arial Narrow"/>
        <family val="2"/>
      </rPr>
      <t xml:space="preserve"> Controlar el buen funcionamiento del laboratorio y el cumplimiento de los reglamentos, normas y procedimientos correspondientes.</t>
    </r>
  </si>
  <si>
    <r>
      <rPr>
        <b/>
        <sz val="9"/>
        <color theme="1"/>
        <rFont val="Century Schoolbook"/>
        <family val="1"/>
      </rPr>
      <t>5.-</t>
    </r>
    <r>
      <rPr>
        <sz val="10"/>
        <color theme="1"/>
        <rFont val="Arial Narrow"/>
        <family val="2"/>
      </rPr>
      <t xml:space="preserve"> Registro de adquisición de materiales, reactivos y equipos.</t>
    </r>
  </si>
  <si>
    <r>
      <rPr>
        <b/>
        <sz val="9"/>
        <color theme="1"/>
        <rFont val="Century Schoolbook"/>
        <family val="1"/>
      </rPr>
      <t>1.-</t>
    </r>
    <r>
      <rPr>
        <sz val="10"/>
        <color theme="1"/>
        <rFont val="Arial Narrow"/>
        <family val="2"/>
      </rPr>
      <t xml:space="preserve"> Supervisar y ejecutar demás trabajos que se realiza en el laboratorio.</t>
    </r>
  </si>
  <si>
    <r>
      <rPr>
        <b/>
        <sz val="9"/>
        <color theme="1"/>
        <rFont val="Century Schoolbook"/>
        <family val="1"/>
      </rPr>
      <t>1.-</t>
    </r>
    <r>
      <rPr>
        <sz val="10"/>
        <color theme="1"/>
        <rFont val="Arial Narrow"/>
        <family val="2"/>
      </rPr>
      <t xml:space="preserve"> Guías de Práctica de laboratorio.</t>
    </r>
  </si>
  <si>
    <r>
      <rPr>
        <sz val="10"/>
        <color theme="1"/>
        <rFont val="Arial Narrow"/>
        <family val="2"/>
      </rPr>
      <t xml:space="preserve">LABORATORIO DE: </t>
    </r>
    <r>
      <rPr>
        <b/>
        <sz val="10"/>
        <color theme="1"/>
        <rFont val="Arial Narrow"/>
        <family val="2"/>
      </rPr>
      <t xml:space="preserve">AMBIENTE E INSTRUMENTAL
</t>
    </r>
    <r>
      <rPr>
        <sz val="10"/>
        <color theme="1"/>
        <rFont val="Arial Narrow"/>
        <family val="2"/>
      </rPr>
      <t xml:space="preserve">RESPONSABLE: </t>
    </r>
    <r>
      <rPr>
        <b/>
        <sz val="10"/>
        <color theme="1"/>
        <rFont val="Arial Narrow"/>
        <family val="2"/>
      </rPr>
      <t>ANDREA DEL ROCIO HURTADO ZAPATA</t>
    </r>
  </si>
  <si>
    <r>
      <rPr>
        <b/>
        <sz val="9"/>
        <color theme="1"/>
        <rFont val="Century Schoolbook"/>
        <family val="1"/>
      </rPr>
      <t>2.-</t>
    </r>
    <r>
      <rPr>
        <sz val="10"/>
        <color theme="1"/>
        <rFont val="Arial Narrow"/>
        <family val="2"/>
      </rPr>
      <t xml:space="preserve"> Asesorar el uso de materiales, reactivos y equipos para prácticas afines al laboratorio.</t>
    </r>
  </si>
  <si>
    <r>
      <rPr>
        <b/>
        <sz val="9"/>
        <color theme="1"/>
        <rFont val="Century Schoolbook"/>
        <family val="1"/>
      </rPr>
      <t>2.-</t>
    </r>
    <r>
      <rPr>
        <sz val="10"/>
        <color theme="1"/>
        <rFont val="Arial Narrow"/>
        <family val="2"/>
      </rPr>
      <t xml:space="preserve"> Cronograma de Prácticas de laboratorio.</t>
    </r>
  </si>
  <si>
    <r>
      <rPr>
        <b/>
        <sz val="9"/>
        <color theme="1"/>
        <rFont val="Century Schoolbook"/>
        <family val="1"/>
      </rPr>
      <t>3.-</t>
    </r>
    <r>
      <rPr>
        <sz val="10"/>
        <color theme="1"/>
        <rFont val="Arial Narrow"/>
        <family val="2"/>
      </rPr>
      <t xml:space="preserve"> Asesorar a pasantes de diferentes instituciones.</t>
    </r>
  </si>
  <si>
    <r>
      <rPr>
        <b/>
        <sz val="9"/>
        <color theme="1"/>
        <rFont val="Century Schoolbook"/>
        <family val="1"/>
      </rPr>
      <t>3.-</t>
    </r>
    <r>
      <rPr>
        <sz val="10"/>
        <color theme="1"/>
        <rFont val="Arial Narrow"/>
        <family val="2"/>
      </rPr>
      <t xml:space="preserve"> Listado de prácticas de laboratorio.</t>
    </r>
  </si>
  <si>
    <r>
      <rPr>
        <b/>
        <sz val="9"/>
        <color theme="1"/>
        <rFont val="Century Schoolbook"/>
        <family val="1"/>
      </rPr>
      <t>4.-</t>
    </r>
    <r>
      <rPr>
        <sz val="10"/>
        <color theme="1"/>
        <rFont val="Arial Narrow"/>
        <family val="2"/>
      </rPr>
      <t xml:space="preserve"> Supervisar y ejecutar los servicios que la UTMACH brinda a otras instituciones o personas naturales, respecto de la especialización del laboratorio.</t>
    </r>
  </si>
  <si>
    <r>
      <rPr>
        <b/>
        <sz val="9"/>
        <color theme="1"/>
        <rFont val="Century Schoolbook"/>
        <family val="1"/>
      </rPr>
      <t>4.-</t>
    </r>
    <r>
      <rPr>
        <sz val="10"/>
        <color theme="1"/>
        <rFont val="Arial Narrow"/>
        <family val="2"/>
      </rPr>
      <t xml:space="preserve"> Registro de Práctica de laboratorio.</t>
    </r>
  </si>
  <si>
    <r>
      <rPr>
        <b/>
        <sz val="9"/>
        <color theme="1"/>
        <rFont val="Century Schoolbook"/>
        <family val="1"/>
      </rPr>
      <t>5.-</t>
    </r>
    <r>
      <rPr>
        <sz val="10"/>
        <color theme="1"/>
        <rFont val="Arial Narrow"/>
        <family val="2"/>
      </rPr>
      <t xml:space="preserve"> Controlar el buen funcionamiento del laboratorio y el cumplimiento de los reglamentos, normas y procedimientos correspondientes.</t>
    </r>
  </si>
  <si>
    <r>
      <rPr>
        <b/>
        <sz val="9"/>
        <color theme="1"/>
        <rFont val="Century Schoolbook"/>
        <family val="1"/>
      </rPr>
      <t>5.-</t>
    </r>
    <r>
      <rPr>
        <sz val="10"/>
        <color theme="1"/>
        <rFont val="Arial Narrow"/>
        <family val="2"/>
      </rPr>
      <t xml:space="preserve"> Registro de adquisición de materiales, reactivos y equipos.</t>
    </r>
  </si>
  <si>
    <r>
      <rPr>
        <b/>
        <sz val="9"/>
        <color theme="1"/>
        <rFont val="Century Schoolbook"/>
        <family val="1"/>
      </rPr>
      <t>1.-</t>
    </r>
    <r>
      <rPr>
        <sz val="10"/>
        <color theme="1"/>
        <rFont val="Arial Narrow"/>
        <family val="2"/>
      </rPr>
      <t xml:space="preserve"> Supervisar y ejecutar demás trabajos que se realiza en el laboratorio.</t>
    </r>
  </si>
  <si>
    <r>
      <rPr>
        <b/>
        <sz val="9"/>
        <color theme="1"/>
        <rFont val="Century Schoolbook"/>
        <family val="1"/>
      </rPr>
      <t>1.-</t>
    </r>
    <r>
      <rPr>
        <sz val="10"/>
        <color theme="1"/>
        <rFont val="Arial Narrow"/>
        <family val="2"/>
      </rPr>
      <t xml:space="preserve"> Guías de Práctica de laboratorio.</t>
    </r>
  </si>
  <si>
    <r>
      <rPr>
        <sz val="10"/>
        <color theme="1"/>
        <rFont val="Arial Narrow"/>
        <family val="2"/>
      </rPr>
      <t xml:space="preserve">LABORATORIO DE: </t>
    </r>
    <r>
      <rPr>
        <b/>
        <sz val="10"/>
        <color theme="1"/>
        <rFont val="Arial Narrow"/>
        <family val="2"/>
      </rPr>
      <t xml:space="preserve">QUÍMICA ANALÍTICA CUALITATIVA
</t>
    </r>
    <r>
      <rPr>
        <sz val="10"/>
        <color theme="1"/>
        <rFont val="Arial Narrow"/>
        <family val="2"/>
      </rPr>
      <t xml:space="preserve">RESPONSABLE: </t>
    </r>
    <r>
      <rPr>
        <b/>
        <sz val="10"/>
        <color theme="1"/>
        <rFont val="Arial Narrow"/>
        <family val="2"/>
      </rPr>
      <t>ANDREA DEL ROCIO HURTADO ZAPATA</t>
    </r>
  </si>
  <si>
    <r>
      <rPr>
        <b/>
        <sz val="9"/>
        <color theme="1"/>
        <rFont val="Century Schoolbook"/>
        <family val="1"/>
      </rPr>
      <t>2.-</t>
    </r>
    <r>
      <rPr>
        <sz val="10"/>
        <color theme="1"/>
        <rFont val="Arial Narrow"/>
        <family val="2"/>
      </rPr>
      <t xml:space="preserve"> Asesorar el uso de materiales, reactivos y equipos para prácticas afines al laboratorio.</t>
    </r>
  </si>
  <si>
    <r>
      <rPr>
        <b/>
        <sz val="9"/>
        <color theme="1"/>
        <rFont val="Century Schoolbook"/>
        <family val="1"/>
      </rPr>
      <t>2.-</t>
    </r>
    <r>
      <rPr>
        <sz val="10"/>
        <color theme="1"/>
        <rFont val="Arial Narrow"/>
        <family val="2"/>
      </rPr>
      <t xml:space="preserve"> Cronograma de Prácticas de laboratorio.</t>
    </r>
  </si>
  <si>
    <r>
      <rPr>
        <b/>
        <sz val="9"/>
        <color theme="1"/>
        <rFont val="Century Schoolbook"/>
        <family val="1"/>
      </rPr>
      <t>3.-</t>
    </r>
    <r>
      <rPr>
        <sz val="10"/>
        <color theme="1"/>
        <rFont val="Arial Narrow"/>
        <family val="2"/>
      </rPr>
      <t xml:space="preserve"> Asesorar a pasantes de diferentes instituciones.</t>
    </r>
  </si>
  <si>
    <r>
      <rPr>
        <b/>
        <sz val="9"/>
        <color theme="1"/>
        <rFont val="Century Schoolbook"/>
        <family val="1"/>
      </rPr>
      <t>3.-</t>
    </r>
    <r>
      <rPr>
        <sz val="10"/>
        <color theme="1"/>
        <rFont val="Arial Narrow"/>
        <family val="2"/>
      </rPr>
      <t xml:space="preserve"> Listado de prácticas de laboratorio.</t>
    </r>
  </si>
  <si>
    <r>
      <rPr>
        <b/>
        <sz val="9"/>
        <color theme="1"/>
        <rFont val="Century Schoolbook"/>
        <family val="1"/>
      </rPr>
      <t>4.-</t>
    </r>
    <r>
      <rPr>
        <sz val="10"/>
        <color theme="1"/>
        <rFont val="Arial Narrow"/>
        <family val="2"/>
      </rPr>
      <t xml:space="preserve"> Supervisar y ejecutar los servicios que la UTMACH brinda a otras instituciones o personas naturales, respecto de la especialización del laboratorio.</t>
    </r>
  </si>
  <si>
    <r>
      <rPr>
        <b/>
        <sz val="9"/>
        <color theme="1"/>
        <rFont val="Century Schoolbook"/>
        <family val="1"/>
      </rPr>
      <t>4.-</t>
    </r>
    <r>
      <rPr>
        <sz val="10"/>
        <color theme="1"/>
        <rFont val="Arial Narrow"/>
        <family val="2"/>
      </rPr>
      <t xml:space="preserve"> Registro de Práctica de laboratorio.</t>
    </r>
  </si>
  <si>
    <r>
      <rPr>
        <b/>
        <sz val="9"/>
        <color theme="1"/>
        <rFont val="Century Schoolbook"/>
        <family val="1"/>
      </rPr>
      <t>5.-</t>
    </r>
    <r>
      <rPr>
        <sz val="10"/>
        <color theme="1"/>
        <rFont val="Arial Narrow"/>
        <family val="2"/>
      </rPr>
      <t xml:space="preserve"> Controlar el buen funcionamiento del laboratorio y el cumplimiento de los reglamentos, normas y procedimientos correspondientes.</t>
    </r>
  </si>
  <si>
    <r>
      <rPr>
        <b/>
        <sz val="9"/>
        <color theme="1"/>
        <rFont val="Century Schoolbook"/>
        <family val="1"/>
      </rPr>
      <t>5.-</t>
    </r>
    <r>
      <rPr>
        <sz val="10"/>
        <color theme="1"/>
        <rFont val="Arial Narrow"/>
        <family val="2"/>
      </rPr>
      <t xml:space="preserve"> Registro de adquisición de materiales, reactivos y equipos.</t>
    </r>
  </si>
  <si>
    <r>
      <rPr>
        <b/>
        <sz val="9"/>
        <color theme="1"/>
        <rFont val="Century Schoolbook"/>
        <family val="1"/>
      </rPr>
      <t>1.-</t>
    </r>
    <r>
      <rPr>
        <sz val="10"/>
        <color theme="1"/>
        <rFont val="Arial Narrow"/>
        <family val="2"/>
      </rPr>
      <t xml:space="preserve"> Supervisar y ejecutar y demás trabajos que se ejecuta en el laboratorio.
</t>
    </r>
    <r>
      <rPr>
        <b/>
        <sz val="9"/>
        <color theme="1"/>
        <rFont val="Century Schoolbook"/>
        <family val="1"/>
      </rPr>
      <t>2.-</t>
    </r>
    <r>
      <rPr>
        <sz val="10"/>
        <color theme="1"/>
        <rFont val="Arial Narrow"/>
        <family val="2"/>
      </rPr>
      <t xml:space="preserve"> Asesorar el uso del material didáctico, reactivos, medios de cultivo y equipos para prácticas afines al laboratorio.
</t>
    </r>
    <r>
      <rPr>
        <b/>
        <sz val="9"/>
        <color theme="1"/>
        <rFont val="Century Schoolbook"/>
        <family val="1"/>
      </rPr>
      <t>3.-</t>
    </r>
    <r>
      <rPr>
        <sz val="10"/>
        <color theme="1"/>
        <rFont val="Arial Narrow"/>
        <family val="2"/>
      </rPr>
      <t xml:space="preserve"> Asesorar a pasantes de diferentes instituciones.
</t>
    </r>
    <r>
      <rPr>
        <b/>
        <sz val="9"/>
        <color theme="1"/>
        <rFont val="Century Schoolbook"/>
        <family val="1"/>
      </rPr>
      <t>4.-</t>
    </r>
    <r>
      <rPr>
        <sz val="10"/>
        <color theme="1"/>
        <rFont val="Arial Narrow"/>
        <family val="2"/>
      </rPr>
      <t xml:space="preserve"> Supervisar y ejecutar los servicios que la UTMACH brinda a otras instituciones o personas naturales, respecto de la especialización del laboratorio.
</t>
    </r>
    <r>
      <rPr>
        <b/>
        <sz val="9"/>
        <color theme="1"/>
        <rFont val="Century Schoolbook"/>
        <family val="1"/>
      </rPr>
      <t>5.-</t>
    </r>
    <r>
      <rPr>
        <sz val="10"/>
        <color theme="1"/>
        <rFont val="Arial Narrow"/>
        <family val="2"/>
      </rPr>
      <t xml:space="preserve"> Controlar el buen funcionamiento del laboratorio y el cumplimiento de los reglamentos, normas y procedimientos correspondientes.
</t>
    </r>
    <r>
      <rPr>
        <b/>
        <sz val="9"/>
        <color theme="1"/>
        <rFont val="Century Schoolbook"/>
        <family val="1"/>
      </rPr>
      <t>6.-</t>
    </r>
    <r>
      <rPr>
        <sz val="10"/>
        <color theme="1"/>
        <rFont val="Arial Narrow"/>
        <family val="2"/>
      </rPr>
      <t xml:space="preserve"> Controlar el correcto uso por parte de usuarios y estudiantes y realizar el mantenimiento de laboratorio, equipos, materiales y reactivos a su cargo.
</t>
    </r>
    <r>
      <rPr>
        <b/>
        <sz val="9"/>
        <color theme="1"/>
        <rFont val="Century Schoolbook"/>
        <family val="1"/>
      </rPr>
      <t>7.-</t>
    </r>
    <r>
      <rPr>
        <sz val="10"/>
        <color theme="1"/>
        <rFont val="Arial Narrow"/>
        <family val="2"/>
      </rPr>
      <t xml:space="preserve"> Controlar y realizar los inventarios de equipos, material, reactivos, insumos y bienes del laboratorio.</t>
    </r>
  </si>
  <si>
    <r>
      <rPr>
        <b/>
        <sz val="9"/>
        <color theme="1"/>
        <rFont val="Century Schoolbook"/>
        <family val="1"/>
      </rPr>
      <t>1.-</t>
    </r>
    <r>
      <rPr>
        <sz val="10"/>
        <color theme="1"/>
        <rFont val="Arial Narrow"/>
        <family val="2"/>
      </rPr>
      <t xml:space="preserve"> Registros de usuarios internos.
</t>
    </r>
    <r>
      <rPr>
        <b/>
        <sz val="9"/>
        <color theme="1"/>
        <rFont val="Century Schoolbook"/>
        <family val="1"/>
      </rPr>
      <t>2.-</t>
    </r>
    <r>
      <rPr>
        <sz val="10"/>
        <color theme="1"/>
        <rFont val="Arial Narrow"/>
        <family val="2"/>
      </rPr>
      <t xml:space="preserve"> Registros de ensayos práclinicos.</t>
    </r>
  </si>
  <si>
    <r>
      <rPr>
        <sz val="10"/>
        <color theme="1"/>
        <rFont val="Arial Narrow"/>
        <family val="2"/>
      </rPr>
      <t>LABORATORIO:</t>
    </r>
    <r>
      <rPr>
        <b/>
        <sz val="10"/>
        <color theme="1"/>
        <rFont val="Arial Narrow"/>
        <family val="2"/>
      </rPr>
      <t xml:space="preserve"> BIOTERIO
</t>
    </r>
    <r>
      <rPr>
        <sz val="10"/>
        <color theme="1"/>
        <rFont val="Arial Narrow"/>
        <family val="2"/>
      </rPr>
      <t xml:space="preserve">RESPONSABLE: </t>
    </r>
    <r>
      <rPr>
        <b/>
        <sz val="10"/>
        <color theme="1"/>
        <rFont val="Arial Narrow"/>
        <family val="2"/>
      </rPr>
      <t>JEFFERSON MANUEL TOCTO LEÓN</t>
    </r>
  </si>
  <si>
    <r>
      <rPr>
        <b/>
        <sz val="9"/>
        <color theme="1"/>
        <rFont val="Century Schoolbook"/>
        <family val="1"/>
      </rPr>
      <t>1.-</t>
    </r>
    <r>
      <rPr>
        <sz val="10"/>
        <color theme="1"/>
        <rFont val="Arial Narrow"/>
        <family val="2"/>
      </rPr>
      <t xml:space="preserve"> Supervisar y ejecutar y demás trabajos que se ejecuta en el laboratorio.
</t>
    </r>
    <r>
      <rPr>
        <b/>
        <sz val="9"/>
        <color theme="1"/>
        <rFont val="Century Schoolbook"/>
        <family val="1"/>
      </rPr>
      <t>2.-</t>
    </r>
    <r>
      <rPr>
        <sz val="10"/>
        <color theme="1"/>
        <rFont val="Arial Narrow"/>
        <family val="2"/>
      </rPr>
      <t xml:space="preserve"> Asesorar el uso del material didáctico, reactivos, medios de cultivo y equipos para prácticas afines al laboratorio.
</t>
    </r>
    <r>
      <rPr>
        <b/>
        <sz val="9"/>
        <color theme="1"/>
        <rFont val="Century Schoolbook"/>
        <family val="1"/>
      </rPr>
      <t>3.-</t>
    </r>
    <r>
      <rPr>
        <sz val="10"/>
        <color theme="1"/>
        <rFont val="Arial Narrow"/>
        <family val="2"/>
      </rPr>
      <t xml:space="preserve"> Asesorar a pasantes de diferentes instituciones.
</t>
    </r>
    <r>
      <rPr>
        <b/>
        <sz val="9"/>
        <color theme="1"/>
        <rFont val="Century Schoolbook"/>
        <family val="1"/>
      </rPr>
      <t>4.-</t>
    </r>
    <r>
      <rPr>
        <sz val="10"/>
        <color theme="1"/>
        <rFont val="Arial Narrow"/>
        <family val="2"/>
      </rPr>
      <t xml:space="preserve"> Supervisar y ejecutar los servicios que la UTMACH brinda a otras instituciones o personas naturales, respecto de la especialización del laboratorio.
</t>
    </r>
    <r>
      <rPr>
        <b/>
        <sz val="9"/>
        <color theme="1"/>
        <rFont val="Century Schoolbook"/>
        <family val="1"/>
      </rPr>
      <t>5.-</t>
    </r>
    <r>
      <rPr>
        <sz val="10"/>
        <color theme="1"/>
        <rFont val="Arial Narrow"/>
        <family val="2"/>
      </rPr>
      <t xml:space="preserve"> Controlar el buen funcionamiento del laboratorio y el cumplimiento de los reglamentos, normas y procedimientos correspondientes.
</t>
    </r>
    <r>
      <rPr>
        <b/>
        <sz val="9"/>
        <color theme="1"/>
        <rFont val="Century Schoolbook"/>
        <family val="1"/>
      </rPr>
      <t>6.-</t>
    </r>
    <r>
      <rPr>
        <sz val="10"/>
        <color theme="1"/>
        <rFont val="Arial Narrow"/>
        <family val="2"/>
      </rPr>
      <t xml:space="preserve"> Controlar el correcto uso por parte de usuarios y estudiantes y realizar el mantenimiento de laboratorio, equipos, materiales y reactivos a su cargo.
</t>
    </r>
    <r>
      <rPr>
        <b/>
        <sz val="9"/>
        <color theme="1"/>
        <rFont val="Century Schoolbook"/>
        <family val="1"/>
      </rPr>
      <t xml:space="preserve">7.- </t>
    </r>
    <r>
      <rPr>
        <sz val="10"/>
        <color theme="1"/>
        <rFont val="Arial Narrow"/>
        <family val="2"/>
      </rPr>
      <t>Controlar y realizar los inventarios de equipos, material, reactivos, insumos y bienes del laboratorio.</t>
    </r>
  </si>
  <si>
    <r>
      <rPr>
        <b/>
        <sz val="9"/>
        <color theme="1"/>
        <rFont val="Century Schoolbook"/>
        <family val="1"/>
      </rPr>
      <t>1.-</t>
    </r>
    <r>
      <rPr>
        <sz val="10"/>
        <color theme="1"/>
        <rFont val="Arial Narrow"/>
        <family val="2"/>
      </rPr>
      <t xml:space="preserve"> Informes de:
Producción científica.
</t>
    </r>
    <r>
      <rPr>
        <b/>
        <sz val="9"/>
        <color theme="1"/>
        <rFont val="Century Schoolbook"/>
        <family val="1"/>
      </rPr>
      <t>2.-</t>
    </r>
    <r>
      <rPr>
        <sz val="10"/>
        <color theme="1"/>
        <rFont val="Arial Narrow"/>
        <family val="2"/>
      </rPr>
      <t xml:space="preserve"> Proyectos de investigación.
</t>
    </r>
    <r>
      <rPr>
        <b/>
        <sz val="9"/>
        <color theme="1"/>
        <rFont val="Century Schoolbook"/>
        <family val="1"/>
      </rPr>
      <t>3.-</t>
    </r>
    <r>
      <rPr>
        <sz val="10"/>
        <color theme="1"/>
        <rFont val="Arial Narrow"/>
        <family val="2"/>
      </rPr>
      <t>Trabajos de titulación.</t>
    </r>
  </si>
  <si>
    <r>
      <rPr>
        <sz val="10"/>
        <color theme="1"/>
        <rFont val="Arial Narrow"/>
        <family val="2"/>
      </rPr>
      <t xml:space="preserve">LABORATORIO DE: </t>
    </r>
    <r>
      <rPr>
        <b/>
        <sz val="10"/>
        <color theme="1"/>
        <rFont val="Arial Narrow"/>
        <family val="2"/>
      </rPr>
      <t xml:space="preserve">INVESTIGACIONES
</t>
    </r>
    <r>
      <rPr>
        <sz val="10"/>
        <color theme="1"/>
        <rFont val="Arial Narrow"/>
        <family val="2"/>
      </rPr>
      <t xml:space="preserve">RESPONSABLE: </t>
    </r>
    <r>
      <rPr>
        <b/>
        <sz val="10"/>
        <color theme="1"/>
        <rFont val="Arial Narrow"/>
        <family val="2"/>
      </rPr>
      <t>JEFFERSON MANUEL TOCTO LEÓN</t>
    </r>
  </si>
  <si>
    <r>
      <rPr>
        <b/>
        <sz val="9"/>
        <color theme="1"/>
        <rFont val="Century Schoolbook"/>
        <family val="1"/>
      </rPr>
      <t>1.-</t>
    </r>
    <r>
      <rPr>
        <sz val="10"/>
        <color theme="1"/>
        <rFont val="Arial Narrow"/>
        <family val="2"/>
      </rPr>
      <t xml:space="preserve"> Supervisar y ejecutar y demás trabajos que se ejecuta en el laboratorio.
</t>
    </r>
    <r>
      <rPr>
        <b/>
        <sz val="9"/>
        <color theme="1"/>
        <rFont val="Century Schoolbook"/>
        <family val="1"/>
      </rPr>
      <t>2.-</t>
    </r>
    <r>
      <rPr>
        <sz val="10"/>
        <color theme="1"/>
        <rFont val="Arial Narrow"/>
        <family val="2"/>
      </rPr>
      <t xml:space="preserve"> Asesorar el uso del material didáctico, reactivos, medios de cultivo y equipos para prácticas afines al laboratorio.
</t>
    </r>
    <r>
      <rPr>
        <b/>
        <sz val="9"/>
        <color theme="1"/>
        <rFont val="Century Schoolbook"/>
        <family val="1"/>
      </rPr>
      <t>3.-</t>
    </r>
    <r>
      <rPr>
        <sz val="10"/>
        <color theme="1"/>
        <rFont val="Arial Narrow"/>
        <family val="2"/>
      </rPr>
      <t xml:space="preserve"> Asesorar a pasantes de diferentes instituciones.
</t>
    </r>
    <r>
      <rPr>
        <b/>
        <sz val="9"/>
        <color theme="1"/>
        <rFont val="Century Schoolbook"/>
        <family val="1"/>
      </rPr>
      <t>4.-</t>
    </r>
    <r>
      <rPr>
        <sz val="10"/>
        <color theme="1"/>
        <rFont val="Arial Narrow"/>
        <family val="2"/>
      </rPr>
      <t xml:space="preserve"> Supervisar y ejecutar los servicios que la UTMACH brinda a otras instituciones o personas naturales, respecto de la especialización del laboratorio.
</t>
    </r>
    <r>
      <rPr>
        <b/>
        <sz val="9"/>
        <color theme="1"/>
        <rFont val="Century Schoolbook"/>
        <family val="1"/>
      </rPr>
      <t>5.-</t>
    </r>
    <r>
      <rPr>
        <sz val="10"/>
        <color theme="1"/>
        <rFont val="Arial Narrow"/>
        <family val="2"/>
      </rPr>
      <t xml:space="preserve"> Controlar el buen funcionamiento del laboratorio y el cumplimiento de los reglamentos, normas y procedimientos correspondientes.
</t>
    </r>
    <r>
      <rPr>
        <b/>
        <sz val="9"/>
        <color theme="1"/>
        <rFont val="Century Schoolbook"/>
        <family val="1"/>
      </rPr>
      <t>6.-</t>
    </r>
    <r>
      <rPr>
        <sz val="10"/>
        <color theme="1"/>
        <rFont val="Arial Narrow"/>
        <family val="2"/>
      </rPr>
      <t xml:space="preserve"> Controlar el correcto uso por parte de usuarios y estudiantes y realizar el mantenimiento de laboratorio, equipos, materiales y reactivos a su cargo.
</t>
    </r>
    <r>
      <rPr>
        <b/>
        <sz val="9"/>
        <color theme="1"/>
        <rFont val="Century Schoolbook"/>
        <family val="1"/>
      </rPr>
      <t>7.-</t>
    </r>
    <r>
      <rPr>
        <sz val="10"/>
        <color theme="1"/>
        <rFont val="Arial Narrow"/>
        <family val="2"/>
      </rPr>
      <t xml:space="preserve"> Controlar y realizar los inventarios de equipos, material, reactivos, insumos y bienes del laboratorio.</t>
    </r>
  </si>
  <si>
    <r>
      <rPr>
        <b/>
        <sz val="9"/>
        <color theme="1"/>
        <rFont val="Century Schoolbook"/>
        <family val="1"/>
      </rPr>
      <t>1.-</t>
    </r>
    <r>
      <rPr>
        <sz val="10"/>
        <color theme="1"/>
        <rFont val="Arial Narrow"/>
        <family val="2"/>
      </rPr>
      <t xml:space="preserve"> Guías de prácticas de laboratorio.
</t>
    </r>
    <r>
      <rPr>
        <b/>
        <sz val="9"/>
        <color theme="1"/>
        <rFont val="Century Schoolbook"/>
        <family val="1"/>
      </rPr>
      <t>2.-</t>
    </r>
    <r>
      <rPr>
        <sz val="10"/>
        <color theme="1"/>
        <rFont val="Arial Narrow"/>
        <family val="2"/>
      </rPr>
      <t xml:space="preserve"> Cronograma de prácticas de laboratorio.
</t>
    </r>
    <r>
      <rPr>
        <b/>
        <sz val="9"/>
        <color theme="1"/>
        <rFont val="Century Schoolbook"/>
        <family val="1"/>
      </rPr>
      <t>3.-</t>
    </r>
    <r>
      <rPr>
        <sz val="10"/>
        <color theme="1"/>
        <rFont val="Arial Narrow"/>
        <family val="2"/>
      </rPr>
      <t xml:space="preserve"> Listado de prácticas de laboratorio.
</t>
    </r>
    <r>
      <rPr>
        <b/>
        <sz val="9"/>
        <color theme="1"/>
        <rFont val="Century Schoolbook"/>
        <family val="1"/>
      </rPr>
      <t>4.-</t>
    </r>
    <r>
      <rPr>
        <sz val="10"/>
        <color theme="1"/>
        <rFont val="Arial Narrow"/>
        <family val="2"/>
      </rPr>
      <t xml:space="preserve"> Registro de prácticas de laboratorio.
</t>
    </r>
    <r>
      <rPr>
        <b/>
        <sz val="9"/>
        <color theme="1"/>
        <rFont val="Century Schoolbook"/>
        <family val="1"/>
      </rPr>
      <t>5.-</t>
    </r>
    <r>
      <rPr>
        <sz val="10"/>
        <color theme="1"/>
        <rFont val="Arial Narrow"/>
        <family val="2"/>
      </rPr>
      <t xml:space="preserve"> Registro de adquisición de materiales, reactivos y equipos.</t>
    </r>
  </si>
  <si>
    <r>
      <rPr>
        <sz val="10"/>
        <color theme="1"/>
        <rFont val="Arial Narrow"/>
        <family val="2"/>
      </rPr>
      <t xml:space="preserve">LABORATORIO DE: </t>
    </r>
    <r>
      <rPr>
        <b/>
        <sz val="10"/>
        <color theme="1"/>
        <rFont val="Arial Narrow"/>
        <family val="2"/>
      </rPr>
      <t xml:space="preserve">TECNOLOGÍA FARMACÉUTICA
</t>
    </r>
    <r>
      <rPr>
        <sz val="10"/>
        <color theme="1"/>
        <rFont val="Arial Narrow"/>
        <family val="2"/>
      </rPr>
      <t xml:space="preserve">RESPONSABLE: </t>
    </r>
    <r>
      <rPr>
        <b/>
        <sz val="10"/>
        <color theme="1"/>
        <rFont val="Arial Narrow"/>
        <family val="2"/>
      </rPr>
      <t>JEFFERSON MANUEL TOCTO LEÓN</t>
    </r>
  </si>
  <si>
    <r>
      <rPr>
        <b/>
        <sz val="9"/>
        <color theme="1"/>
        <rFont val="Century Schoolbook"/>
        <family val="1"/>
      </rPr>
      <t>1.-</t>
    </r>
    <r>
      <rPr>
        <sz val="10"/>
        <color theme="1"/>
        <rFont val="Arial Narrow"/>
        <family val="2"/>
      </rPr>
      <t xml:space="preserve"> Supervisar y ejecutar demás trabajos que se realiza en el laboratorio.</t>
    </r>
  </si>
  <si>
    <r>
      <rPr>
        <b/>
        <sz val="9"/>
        <color theme="1"/>
        <rFont val="Century Schoolbook"/>
        <family val="1"/>
      </rPr>
      <t>1.-</t>
    </r>
    <r>
      <rPr>
        <sz val="10"/>
        <color theme="1"/>
        <rFont val="Arial Narrow"/>
        <family val="2"/>
      </rPr>
      <t xml:space="preserve"> Guías de Práctica de laboratorio.</t>
    </r>
  </si>
  <si>
    <r>
      <rPr>
        <sz val="10"/>
        <color theme="1"/>
        <rFont val="Arial Narrow"/>
        <family val="2"/>
      </rPr>
      <t xml:space="preserve">LABORATORIO DE: </t>
    </r>
    <r>
      <rPr>
        <b/>
        <sz val="10"/>
        <color theme="1"/>
        <rFont val="Arial Narrow"/>
        <family val="2"/>
      </rPr>
      <t xml:space="preserve">BROMATOLOGÍA
</t>
    </r>
    <r>
      <rPr>
        <sz val="10"/>
        <color theme="1"/>
        <rFont val="Arial Narrow"/>
        <family val="2"/>
      </rPr>
      <t xml:space="preserve">RESPONSABLE: </t>
    </r>
    <r>
      <rPr>
        <b/>
        <sz val="10"/>
        <color theme="1"/>
        <rFont val="Arial Narrow"/>
        <family val="2"/>
      </rPr>
      <t xml:space="preserve">KRISTHEL MISHELLE LEÓN PELÁEZ; </t>
    </r>
    <r>
      <rPr>
        <sz val="10"/>
        <color theme="1"/>
        <rFont val="Arial Narrow"/>
        <family val="2"/>
      </rPr>
      <t xml:space="preserve">INGRESO LABORAL A PARTIR DEL MES DE MAYO DE </t>
    </r>
    <r>
      <rPr>
        <sz val="10"/>
        <color theme="1"/>
        <rFont val="Century Schoolbook"/>
        <family val="1"/>
      </rPr>
      <t>2022</t>
    </r>
  </si>
  <si>
    <r>
      <rPr>
        <b/>
        <sz val="9"/>
        <color theme="1"/>
        <rFont val="Century Schoolbook"/>
        <family val="1"/>
      </rPr>
      <t>2.-</t>
    </r>
    <r>
      <rPr>
        <sz val="10"/>
        <color theme="1"/>
        <rFont val="Arial Narrow"/>
        <family val="2"/>
      </rPr>
      <t xml:space="preserve"> Asesorar el uso de materiales, reactivos y equipos para prácticas afines al laboratorio.</t>
    </r>
  </si>
  <si>
    <r>
      <rPr>
        <b/>
        <sz val="9"/>
        <color theme="1"/>
        <rFont val="Century Schoolbook"/>
        <family val="1"/>
      </rPr>
      <t>2.-</t>
    </r>
    <r>
      <rPr>
        <sz val="10"/>
        <color theme="1"/>
        <rFont val="Arial Narrow"/>
        <family val="2"/>
      </rPr>
      <t xml:space="preserve"> Cronograma de Prácticas de laboratorio.</t>
    </r>
  </si>
  <si>
    <r>
      <rPr>
        <b/>
        <sz val="9"/>
        <color theme="1"/>
        <rFont val="Century Schoolbook"/>
        <family val="1"/>
      </rPr>
      <t>3.-</t>
    </r>
    <r>
      <rPr>
        <sz val="10"/>
        <color theme="1"/>
        <rFont val="Arial Narrow"/>
        <family val="2"/>
      </rPr>
      <t xml:space="preserve"> Asesorar a pasantes de diferentes instituciones.</t>
    </r>
  </si>
  <si>
    <r>
      <rPr>
        <b/>
        <sz val="9"/>
        <color theme="1"/>
        <rFont val="Century Schoolbook"/>
        <family val="1"/>
      </rPr>
      <t>3.-</t>
    </r>
    <r>
      <rPr>
        <sz val="10"/>
        <color theme="1"/>
        <rFont val="Arial Narrow"/>
        <family val="2"/>
      </rPr>
      <t xml:space="preserve"> Listado de prácticas de laboratorio.</t>
    </r>
  </si>
  <si>
    <r>
      <rPr>
        <b/>
        <sz val="9"/>
        <color theme="1"/>
        <rFont val="Century Schoolbook"/>
        <family val="1"/>
      </rPr>
      <t>4.-</t>
    </r>
    <r>
      <rPr>
        <sz val="10"/>
        <color theme="1"/>
        <rFont val="Arial Narrow"/>
        <family val="2"/>
      </rPr>
      <t xml:space="preserve"> Supervisar y ejecutar los servicios que la UTMACH brinda a otras instituciones o personas naturales, respecto de la especialización del laboratorio.</t>
    </r>
  </si>
  <si>
    <r>
      <rPr>
        <b/>
        <sz val="9"/>
        <color theme="1"/>
        <rFont val="Century Schoolbook"/>
        <family val="1"/>
      </rPr>
      <t>4.-</t>
    </r>
    <r>
      <rPr>
        <sz val="10"/>
        <color theme="1"/>
        <rFont val="Arial Narrow"/>
        <family val="2"/>
      </rPr>
      <t xml:space="preserve"> Registro de Práctica de laboratorio.</t>
    </r>
  </si>
  <si>
    <r>
      <rPr>
        <b/>
        <sz val="9"/>
        <color theme="1"/>
        <rFont val="Century Schoolbook"/>
        <family val="1"/>
      </rPr>
      <t>5.-</t>
    </r>
    <r>
      <rPr>
        <sz val="10"/>
        <color theme="1"/>
        <rFont val="Arial Narrow"/>
        <family val="2"/>
      </rPr>
      <t xml:space="preserve"> Controlar el buen funcionamiento del laboratorio y el cumplimiento de los reglamentos, normas y procedimientos correspondientes.</t>
    </r>
  </si>
  <si>
    <r>
      <rPr>
        <b/>
        <sz val="9"/>
        <color theme="1"/>
        <rFont val="Century Schoolbook"/>
        <family val="1"/>
      </rPr>
      <t>5.-</t>
    </r>
    <r>
      <rPr>
        <sz val="10"/>
        <color theme="1"/>
        <rFont val="Arial Narrow"/>
        <family val="2"/>
      </rPr>
      <t xml:space="preserve"> Registro de adquisición de materiales, reactivos y equipos.</t>
    </r>
  </si>
  <si>
    <r>
      <rPr>
        <b/>
        <sz val="9"/>
        <color theme="1"/>
        <rFont val="Century Schoolbook"/>
        <family val="1"/>
      </rPr>
      <t>1.-</t>
    </r>
    <r>
      <rPr>
        <sz val="10"/>
        <color theme="1"/>
        <rFont val="Arial Narrow"/>
        <family val="2"/>
      </rPr>
      <t xml:space="preserve"> Supervisar y ejecutar demás trabajos que se realiza en el laboratorio.</t>
    </r>
  </si>
  <si>
    <r>
      <rPr>
        <b/>
        <sz val="9"/>
        <color theme="1"/>
        <rFont val="Century Schoolbook"/>
        <family val="1"/>
      </rPr>
      <t>1.-</t>
    </r>
    <r>
      <rPr>
        <sz val="10"/>
        <color theme="1"/>
        <rFont val="Arial Narrow"/>
        <family val="2"/>
      </rPr>
      <t xml:space="preserve"> Guías de Práctica de laboratorio.</t>
    </r>
  </si>
  <si>
    <r>
      <rPr>
        <sz val="10"/>
        <color theme="1"/>
        <rFont val="Arial Narrow"/>
        <family val="2"/>
      </rPr>
      <t xml:space="preserve">LABORATORIO DE: </t>
    </r>
    <r>
      <rPr>
        <b/>
        <sz val="10"/>
        <color theme="1"/>
        <rFont val="Arial Narrow"/>
        <family val="2"/>
      </rPr>
      <t xml:space="preserve">OPERACIONES UNITARIAS
</t>
    </r>
    <r>
      <rPr>
        <sz val="10"/>
        <color theme="1"/>
        <rFont val="Arial Narrow"/>
        <family val="2"/>
      </rPr>
      <t xml:space="preserve">RESPONSABLE: </t>
    </r>
    <r>
      <rPr>
        <b/>
        <sz val="10"/>
        <color theme="1"/>
        <rFont val="Arial Narrow"/>
        <family val="2"/>
      </rPr>
      <t>KRISTHEL MISHELLE LEÓN PELÁEZ;</t>
    </r>
    <r>
      <rPr>
        <sz val="10"/>
        <color theme="1"/>
        <rFont val="Arial Narrow"/>
        <family val="2"/>
      </rPr>
      <t xml:space="preserve"> INGRESO LABORAL A PARTIR DEL MES DE MAYO DE </t>
    </r>
    <r>
      <rPr>
        <sz val="10"/>
        <color theme="1"/>
        <rFont val="Century Schoolbook"/>
        <family val="1"/>
      </rPr>
      <t>2022</t>
    </r>
  </si>
  <si>
    <r>
      <rPr>
        <b/>
        <sz val="9"/>
        <color theme="1"/>
        <rFont val="Century Schoolbook"/>
        <family val="1"/>
      </rPr>
      <t>2.-</t>
    </r>
    <r>
      <rPr>
        <sz val="10"/>
        <color theme="1"/>
        <rFont val="Arial Narrow"/>
        <family val="2"/>
      </rPr>
      <t xml:space="preserve"> Asesorar el uso de materiales, reactivos y equipos para prácticas afines al laboratorio.</t>
    </r>
  </si>
  <si>
    <r>
      <rPr>
        <b/>
        <sz val="9"/>
        <color theme="1"/>
        <rFont val="Century Schoolbook"/>
        <family val="1"/>
      </rPr>
      <t>2.-</t>
    </r>
    <r>
      <rPr>
        <sz val="10"/>
        <color theme="1"/>
        <rFont val="Arial Narrow"/>
        <family val="2"/>
      </rPr>
      <t xml:space="preserve"> Cronograma de Prácticas de laboratorio.</t>
    </r>
  </si>
  <si>
    <r>
      <rPr>
        <b/>
        <sz val="9"/>
        <color theme="1"/>
        <rFont val="Century Schoolbook"/>
        <family val="1"/>
      </rPr>
      <t>3.-</t>
    </r>
    <r>
      <rPr>
        <sz val="10"/>
        <color theme="1"/>
        <rFont val="Arial Narrow"/>
        <family val="2"/>
      </rPr>
      <t xml:space="preserve"> Asesorar a pasantes de diferentes instituciones.</t>
    </r>
  </si>
  <si>
    <r>
      <rPr>
        <b/>
        <sz val="9"/>
        <color theme="1"/>
        <rFont val="Century Schoolbook"/>
        <family val="1"/>
      </rPr>
      <t>3.-</t>
    </r>
    <r>
      <rPr>
        <sz val="10"/>
        <color theme="1"/>
        <rFont val="Arial Narrow"/>
        <family val="2"/>
      </rPr>
      <t xml:space="preserve"> Listado de prácticas de laboratorio.</t>
    </r>
  </si>
  <si>
    <r>
      <rPr>
        <b/>
        <sz val="9"/>
        <color theme="1"/>
        <rFont val="Century Schoolbook"/>
        <family val="1"/>
      </rPr>
      <t>4.-</t>
    </r>
    <r>
      <rPr>
        <sz val="10"/>
        <color theme="1"/>
        <rFont val="Arial Narrow"/>
        <family val="2"/>
      </rPr>
      <t xml:space="preserve"> Supervisar y ejecutar los servicios que la UTMACH brinda a otras instituciones o personas naturales, respecto de la especialización del laboratorio.</t>
    </r>
  </si>
  <si>
    <r>
      <rPr>
        <b/>
        <sz val="9"/>
        <color theme="1"/>
        <rFont val="Century Schoolbook"/>
        <family val="1"/>
      </rPr>
      <t>4.-</t>
    </r>
    <r>
      <rPr>
        <sz val="10"/>
        <color theme="1"/>
        <rFont val="Arial Narrow"/>
        <family val="2"/>
      </rPr>
      <t xml:space="preserve"> Registro de Práctica de laboratorio.</t>
    </r>
  </si>
  <si>
    <r>
      <rPr>
        <b/>
        <sz val="9"/>
        <color theme="1"/>
        <rFont val="Century Schoolbook"/>
        <family val="1"/>
      </rPr>
      <t>5.-</t>
    </r>
    <r>
      <rPr>
        <sz val="10"/>
        <color theme="1"/>
        <rFont val="Arial Narrow"/>
        <family val="2"/>
      </rPr>
      <t xml:space="preserve"> Controlar el buen funcionamiento del laboratorio y el cumplimiento de los reglamentos, normas y procedimientos correspondientes.</t>
    </r>
  </si>
  <si>
    <r>
      <rPr>
        <b/>
        <sz val="9"/>
        <color theme="1"/>
        <rFont val="Century Schoolbook"/>
        <family val="1"/>
      </rPr>
      <t>5.-</t>
    </r>
    <r>
      <rPr>
        <sz val="10"/>
        <color theme="1"/>
        <rFont val="Arial Narrow"/>
        <family val="2"/>
      </rPr>
      <t xml:space="preserve"> Registro de adquisición de materiales, reactivos y equipos.</t>
    </r>
  </si>
  <si>
    <r>
      <rPr>
        <b/>
        <sz val="9"/>
        <color theme="1"/>
        <rFont val="Century Schoolbook"/>
        <family val="1"/>
      </rPr>
      <t>1.-</t>
    </r>
    <r>
      <rPr>
        <sz val="10"/>
        <color theme="1"/>
        <rFont val="Arial Narrow"/>
        <family val="2"/>
      </rPr>
      <t xml:space="preserve"> Supervisar y ejecutar demás trabajos que se realiza en el laboratorio.</t>
    </r>
  </si>
  <si>
    <r>
      <rPr>
        <b/>
        <sz val="9"/>
        <color theme="1"/>
        <rFont val="Century Schoolbook"/>
        <family val="1"/>
      </rPr>
      <t>1.-</t>
    </r>
    <r>
      <rPr>
        <sz val="10"/>
        <color theme="1"/>
        <rFont val="Arial Narrow"/>
        <family val="2"/>
      </rPr>
      <t xml:space="preserve"> Guías de Práctica de laboratorio.</t>
    </r>
  </si>
  <si>
    <r>
      <rPr>
        <sz val="10"/>
        <color theme="1"/>
        <rFont val="Arial Narrow"/>
        <family val="2"/>
      </rPr>
      <t xml:space="preserve">LABORATORIO DE: </t>
    </r>
    <r>
      <rPr>
        <b/>
        <sz val="10"/>
        <color theme="1"/>
        <rFont val="Arial Narrow"/>
        <family val="2"/>
      </rPr>
      <t xml:space="preserve">QUÍMICA ANALÍTICA CUANTITATIVA
</t>
    </r>
    <r>
      <rPr>
        <sz val="10"/>
        <color theme="1"/>
        <rFont val="Arial Narrow"/>
        <family val="2"/>
      </rPr>
      <t xml:space="preserve">RESPONSABLE: </t>
    </r>
    <r>
      <rPr>
        <b/>
        <sz val="10"/>
        <color theme="1"/>
        <rFont val="Arial Narrow"/>
        <family val="2"/>
      </rPr>
      <t>KRISTHEL MISHELLE LEÓN PELÁEZ</t>
    </r>
  </si>
  <si>
    <r>
      <rPr>
        <b/>
        <sz val="9"/>
        <color theme="1"/>
        <rFont val="Century Schoolbook"/>
        <family val="1"/>
      </rPr>
      <t>2.-</t>
    </r>
    <r>
      <rPr>
        <sz val="10"/>
        <color theme="1"/>
        <rFont val="Arial Narrow"/>
        <family val="2"/>
      </rPr>
      <t xml:space="preserve"> Asesorar el uso de materiales, reactivos y equipos para prácticas afines al laboratorio.</t>
    </r>
  </si>
  <si>
    <r>
      <rPr>
        <b/>
        <sz val="9"/>
        <color theme="1"/>
        <rFont val="Century Schoolbook"/>
        <family val="1"/>
      </rPr>
      <t>2.-</t>
    </r>
    <r>
      <rPr>
        <sz val="10"/>
        <color theme="1"/>
        <rFont val="Arial Narrow"/>
        <family val="2"/>
      </rPr>
      <t xml:space="preserve"> Cronograma de Prácticas de laboratorio.</t>
    </r>
  </si>
  <si>
    <r>
      <rPr>
        <b/>
        <sz val="9"/>
        <color theme="1"/>
        <rFont val="Century Schoolbook"/>
        <family val="1"/>
      </rPr>
      <t>3.-</t>
    </r>
    <r>
      <rPr>
        <sz val="10"/>
        <color theme="1"/>
        <rFont val="Arial Narrow"/>
        <family val="2"/>
      </rPr>
      <t xml:space="preserve"> Asesorar a pasantes de diferentes instituciones.</t>
    </r>
  </si>
  <si>
    <r>
      <rPr>
        <b/>
        <sz val="9"/>
        <color theme="1"/>
        <rFont val="Century Schoolbook"/>
        <family val="1"/>
      </rPr>
      <t>3.-</t>
    </r>
    <r>
      <rPr>
        <sz val="10"/>
        <color theme="1"/>
        <rFont val="Arial Narrow"/>
        <family val="2"/>
      </rPr>
      <t xml:space="preserve"> Listado de prácticas de laboratorio.</t>
    </r>
  </si>
  <si>
    <r>
      <rPr>
        <b/>
        <sz val="9"/>
        <color theme="1"/>
        <rFont val="Century Schoolbook"/>
        <family val="1"/>
      </rPr>
      <t>4.-</t>
    </r>
    <r>
      <rPr>
        <sz val="10"/>
        <color theme="1"/>
        <rFont val="Arial Narrow"/>
        <family val="2"/>
      </rPr>
      <t xml:space="preserve"> Supervisar y ejecutar los servicios que la UTMACH brinda a otras instituciones o personas naturales, respecto de la especialización del laboratorio.</t>
    </r>
  </si>
  <si>
    <r>
      <rPr>
        <b/>
        <sz val="9"/>
        <color theme="1"/>
        <rFont val="Century Schoolbook"/>
        <family val="1"/>
      </rPr>
      <t>4.-</t>
    </r>
    <r>
      <rPr>
        <sz val="10"/>
        <color theme="1"/>
        <rFont val="Arial Narrow"/>
        <family val="2"/>
      </rPr>
      <t xml:space="preserve"> Registro de Práctica de laboratorio.</t>
    </r>
  </si>
  <si>
    <r>
      <rPr>
        <b/>
        <sz val="9"/>
        <color theme="1"/>
        <rFont val="Century Schoolbook"/>
        <family val="1"/>
      </rPr>
      <t>5.-</t>
    </r>
    <r>
      <rPr>
        <sz val="10"/>
        <color theme="1"/>
        <rFont val="Arial Narrow"/>
        <family val="2"/>
      </rPr>
      <t xml:space="preserve"> Controlar el buen funcionamiento del laboratorio y el cumplimiento de los reglamentos, normas y procedimientos correspondientes.</t>
    </r>
  </si>
  <si>
    <r>
      <rPr>
        <b/>
        <sz val="9"/>
        <color theme="1"/>
        <rFont val="Century Schoolbook"/>
        <family val="1"/>
      </rPr>
      <t>5.-</t>
    </r>
    <r>
      <rPr>
        <sz val="10"/>
        <color theme="1"/>
        <rFont val="Arial Narrow"/>
        <family val="2"/>
      </rPr>
      <t xml:space="preserve"> Registro de adquisición de materiales, reactivos y equipos.</t>
    </r>
  </si>
  <si>
    <r>
      <rPr>
        <b/>
        <sz val="9"/>
        <color theme="1"/>
        <rFont val="Century Schoolbook"/>
        <family val="1"/>
      </rPr>
      <t>1.-</t>
    </r>
    <r>
      <rPr>
        <sz val="10"/>
        <color theme="1"/>
        <rFont val="Arial Narrow"/>
        <family val="2"/>
      </rPr>
      <t xml:space="preserve"> Supervisar y ejecutar demás trabajos que se realiza en el laboratorio.
</t>
    </r>
    <r>
      <rPr>
        <b/>
        <sz val="9"/>
        <color theme="1"/>
        <rFont val="Century Schoolbook"/>
        <family val="1"/>
      </rPr>
      <t>2.-</t>
    </r>
    <r>
      <rPr>
        <sz val="10"/>
        <color theme="1"/>
        <rFont val="Arial Narrow"/>
        <family val="2"/>
      </rPr>
      <t xml:space="preserve"> Asesorar el uso de equipos para prácticas afines al laboratorio.
</t>
    </r>
    <r>
      <rPr>
        <b/>
        <sz val="9"/>
        <color theme="1"/>
        <rFont val="Century Schoolbook"/>
        <family val="1"/>
      </rPr>
      <t>3.-</t>
    </r>
    <r>
      <rPr>
        <sz val="10"/>
        <color theme="1"/>
        <rFont val="Arial Narrow"/>
        <family val="2"/>
      </rPr>
      <t xml:space="preserve"> Supervisar y ejecutar los servicios que la UTMACH brinda a otras instituciones o personas naturales, respecto de la especialización del laboratorio.
</t>
    </r>
    <r>
      <rPr>
        <b/>
        <sz val="9"/>
        <color theme="1"/>
        <rFont val="Century Schoolbook"/>
        <family val="1"/>
      </rPr>
      <t>4.-</t>
    </r>
    <r>
      <rPr>
        <sz val="10"/>
        <color theme="1"/>
        <rFont val="Arial Narrow"/>
        <family val="2"/>
      </rPr>
      <t xml:space="preserve"> Controlar el buen funcionamiento del laboratorio y el cumplimiento de los reglamentos, normas y procedimientos correspondientes.</t>
    </r>
  </si>
  <si>
    <r>
      <rPr>
        <b/>
        <sz val="9"/>
        <color theme="1"/>
        <rFont val="Century Schoolbook"/>
        <family val="1"/>
      </rPr>
      <t>1.-</t>
    </r>
    <r>
      <rPr>
        <sz val="10"/>
        <color theme="1"/>
        <rFont val="Arial Narrow"/>
        <family val="2"/>
      </rPr>
      <t xml:space="preserve"> Registro de usuarios internos.
</t>
    </r>
    <r>
      <rPr>
        <b/>
        <sz val="9"/>
        <color theme="1"/>
        <rFont val="Century Schoolbook"/>
        <family val="1"/>
      </rPr>
      <t>2.-</t>
    </r>
    <r>
      <rPr>
        <sz val="10"/>
        <color theme="1"/>
        <rFont val="Arial Narrow"/>
        <family val="2"/>
      </rPr>
      <t xml:space="preserve"> Registro actividades del laboratorio.
</t>
    </r>
    <r>
      <rPr>
        <b/>
        <sz val="9"/>
        <color theme="1"/>
        <rFont val="Century Schoolbook"/>
        <family val="1"/>
      </rPr>
      <t>3.-</t>
    </r>
    <r>
      <rPr>
        <sz val="10"/>
        <color theme="1"/>
        <rFont val="Arial Narrow"/>
        <family val="2"/>
      </rPr>
      <t xml:space="preserve"> Registro de mantenimiento preventivo y correctivo.</t>
    </r>
  </si>
  <si>
    <r>
      <rPr>
        <sz val="10"/>
        <color theme="1"/>
        <rFont val="Arial Narrow"/>
        <family val="2"/>
      </rPr>
      <t xml:space="preserve">LABORATORIO DE: </t>
    </r>
    <r>
      <rPr>
        <b/>
        <sz val="10"/>
        <color theme="1"/>
        <rFont val="Arial Narrow"/>
        <family val="2"/>
      </rPr>
      <t xml:space="preserve">COMPUTACIÓN
</t>
    </r>
    <r>
      <rPr>
        <sz val="10"/>
        <color theme="1"/>
        <rFont val="Arial Narrow"/>
        <family val="2"/>
      </rPr>
      <t xml:space="preserve">RESPONSABLE: </t>
    </r>
    <r>
      <rPr>
        <b/>
        <sz val="10"/>
        <color theme="1"/>
        <rFont val="Arial Narrow"/>
        <family val="2"/>
      </rPr>
      <t>JOHN ORELLANA PRECIADO</t>
    </r>
  </si>
  <si>
    <r>
      <rPr>
        <b/>
        <sz val="9"/>
        <color theme="1"/>
        <rFont val="Century Schoolbook"/>
        <family val="1"/>
      </rPr>
      <t>1.-</t>
    </r>
    <r>
      <rPr>
        <sz val="10"/>
        <color theme="1"/>
        <rFont val="Arial Narrow"/>
        <family val="2"/>
      </rPr>
      <t xml:space="preserve"> Supervisar y ejecutar demás trabajos que se realiza en el laboratorio.
</t>
    </r>
    <r>
      <rPr>
        <b/>
        <sz val="9"/>
        <color theme="1"/>
        <rFont val="Century Schoolbook"/>
        <family val="1"/>
      </rPr>
      <t>2.-</t>
    </r>
    <r>
      <rPr>
        <sz val="10"/>
        <color theme="1"/>
        <rFont val="Arial Narrow"/>
        <family val="2"/>
      </rPr>
      <t xml:space="preserve"> Asesorar el uso de materiales y equipos para prácticas afines al laboratorio.
</t>
    </r>
    <r>
      <rPr>
        <b/>
        <sz val="9"/>
        <color theme="1"/>
        <rFont val="Century Schoolbook"/>
        <family val="1"/>
      </rPr>
      <t>3.-</t>
    </r>
    <r>
      <rPr>
        <sz val="10"/>
        <color theme="1"/>
        <rFont val="Arial Narrow"/>
        <family val="2"/>
      </rPr>
      <t xml:space="preserve"> Controlar el buen funcionamiento del laboratorio y el cumplimiento de los reglamentos, normas y procedimientos correspondientes.</t>
    </r>
  </si>
  <si>
    <r>
      <rPr>
        <b/>
        <sz val="9"/>
        <color theme="1"/>
        <rFont val="Century Schoolbook"/>
        <family val="1"/>
      </rPr>
      <t>1.-</t>
    </r>
    <r>
      <rPr>
        <sz val="10"/>
        <color theme="1"/>
        <rFont val="Arial Narrow"/>
        <family val="2"/>
      </rPr>
      <t xml:space="preserve"> Guías de Práctica de laboratorio.
</t>
    </r>
    <r>
      <rPr>
        <b/>
        <sz val="9"/>
        <color theme="1"/>
        <rFont val="Century Schoolbook"/>
        <family val="1"/>
      </rPr>
      <t>2.-</t>
    </r>
    <r>
      <rPr>
        <sz val="10"/>
        <color theme="1"/>
        <rFont val="Arial Narrow"/>
        <family val="2"/>
      </rPr>
      <t xml:space="preserve"> Cronograma de Prácticas de laboratorio.
</t>
    </r>
    <r>
      <rPr>
        <b/>
        <sz val="9"/>
        <color theme="1"/>
        <rFont val="Century Schoolbook"/>
        <family val="1"/>
      </rPr>
      <t>3.-</t>
    </r>
    <r>
      <rPr>
        <sz val="10"/>
        <color theme="1"/>
        <rFont val="Arial Narrow"/>
        <family val="2"/>
      </rPr>
      <t xml:space="preserve"> Listado de prácticas de laboratorio.
</t>
    </r>
    <r>
      <rPr>
        <b/>
        <sz val="9"/>
        <color theme="1"/>
        <rFont val="Century Schoolbook"/>
        <family val="1"/>
      </rPr>
      <t>4.-</t>
    </r>
    <r>
      <rPr>
        <sz val="10"/>
        <color theme="1"/>
        <rFont val="Arial Narrow"/>
        <family val="2"/>
      </rPr>
      <t xml:space="preserve"> Registro de Práctica de laboratorio.
</t>
    </r>
    <r>
      <rPr>
        <b/>
        <sz val="9"/>
        <color theme="1"/>
        <rFont val="Century Schoolbook"/>
        <family val="1"/>
      </rPr>
      <t>5.-</t>
    </r>
    <r>
      <rPr>
        <sz val="10"/>
        <color theme="1"/>
        <rFont val="Arial Narrow"/>
        <family val="2"/>
      </rPr>
      <t xml:space="preserve"> Registro de mantenimiento de equipos.</t>
    </r>
  </si>
  <si>
    <r>
      <rPr>
        <sz val="10"/>
        <color theme="1"/>
        <rFont val="Arial Narrow"/>
        <family val="2"/>
      </rPr>
      <t xml:space="preserve">LABORATORIO: </t>
    </r>
    <r>
      <rPr>
        <b/>
        <sz val="10"/>
        <color theme="1"/>
        <rFont val="Arial Narrow"/>
        <family val="2"/>
      </rPr>
      <t>ANFITEATRO</t>
    </r>
    <r>
      <rPr>
        <sz val="10"/>
        <color theme="1"/>
        <rFont val="Arial Narrow"/>
        <family val="2"/>
      </rPr>
      <t xml:space="preserve">
RESPONSABLE: </t>
    </r>
    <r>
      <rPr>
        <b/>
        <sz val="10"/>
        <color theme="1"/>
        <rFont val="Arial Narrow"/>
        <family val="2"/>
      </rPr>
      <t>JUAN CARLOS PILALOA</t>
    </r>
  </si>
  <si>
    <r>
      <rPr>
        <b/>
        <sz val="9"/>
        <color theme="1"/>
        <rFont val="Century Schoolbook"/>
        <family val="1"/>
      </rPr>
      <t>1.-</t>
    </r>
    <r>
      <rPr>
        <sz val="10"/>
        <color theme="1"/>
        <rFont val="Arial Narrow"/>
        <family val="2"/>
      </rPr>
      <t xml:space="preserve"> Supervisar y ejecutar demás trabajos que se realiza en el laboratorio.
</t>
    </r>
    <r>
      <rPr>
        <b/>
        <sz val="9"/>
        <color theme="1"/>
        <rFont val="Century Schoolbook"/>
        <family val="1"/>
      </rPr>
      <t>2.-</t>
    </r>
    <r>
      <rPr>
        <sz val="10"/>
        <color theme="1"/>
        <rFont val="Arial Narrow"/>
        <family val="2"/>
      </rPr>
      <t xml:space="preserve"> Asesorar el uso de materiales y equipos para prácticas afines al laboratorio.</t>
    </r>
    <r>
      <rPr>
        <b/>
        <sz val="9"/>
        <color theme="1"/>
        <rFont val="Century Schoolbook"/>
        <family val="1"/>
      </rPr>
      <t xml:space="preserve">
3.</t>
    </r>
    <r>
      <rPr>
        <sz val="10"/>
        <color theme="1"/>
        <rFont val="Arial Narrow"/>
        <family val="2"/>
      </rPr>
      <t>- Controlar el buen funcionamiento del laboratorio y el cumplimiento de los reglamentos, normas y procedimientos correspondientes.</t>
    </r>
  </si>
  <si>
    <r>
      <rPr>
        <b/>
        <sz val="9"/>
        <color theme="1"/>
        <rFont val="Century Schoolbook"/>
        <family val="1"/>
      </rPr>
      <t>1.-</t>
    </r>
    <r>
      <rPr>
        <sz val="10"/>
        <color theme="1"/>
        <rFont val="Arial Narrow"/>
        <family val="2"/>
      </rPr>
      <t xml:space="preserve"> Guías de Práctica de laboratorio.
</t>
    </r>
    <r>
      <rPr>
        <b/>
        <sz val="9"/>
        <color theme="1"/>
        <rFont val="Century Schoolbook"/>
        <family val="1"/>
      </rPr>
      <t>2.-</t>
    </r>
    <r>
      <rPr>
        <sz val="10"/>
        <color theme="1"/>
        <rFont val="Arial Narrow"/>
        <family val="2"/>
      </rPr>
      <t xml:space="preserve"> Cronograma de Prácticas de laboratorio.
</t>
    </r>
    <r>
      <rPr>
        <b/>
        <sz val="9"/>
        <color theme="1"/>
        <rFont val="Century Schoolbook"/>
        <family val="1"/>
      </rPr>
      <t>3.-</t>
    </r>
    <r>
      <rPr>
        <sz val="10"/>
        <color theme="1"/>
        <rFont val="Arial Narrow"/>
        <family val="2"/>
      </rPr>
      <t xml:space="preserve"> Listado de prácticas de laboratorio.
</t>
    </r>
    <r>
      <rPr>
        <b/>
        <sz val="9"/>
        <color theme="1"/>
        <rFont val="Century Schoolbook"/>
        <family val="1"/>
      </rPr>
      <t>4.-</t>
    </r>
    <r>
      <rPr>
        <sz val="10"/>
        <color theme="1"/>
        <rFont val="Arial Narrow"/>
        <family val="2"/>
      </rPr>
      <t xml:space="preserve"> Registro de Práctica de laboratorio.
</t>
    </r>
    <r>
      <rPr>
        <b/>
        <sz val="9"/>
        <color theme="1"/>
        <rFont val="Century Schoolbook"/>
        <family val="1"/>
      </rPr>
      <t>5.-</t>
    </r>
    <r>
      <rPr>
        <sz val="10"/>
        <color theme="1"/>
        <rFont val="Arial Narrow"/>
        <family val="2"/>
      </rPr>
      <t xml:space="preserve"> Registro de Mantenimiento de equipos.</t>
    </r>
  </si>
  <si>
    <r>
      <rPr>
        <sz val="10"/>
        <color theme="1"/>
        <rFont val="Arial Narrow"/>
        <family val="2"/>
      </rPr>
      <t xml:space="preserve">LABORATORIO DE: </t>
    </r>
    <r>
      <rPr>
        <b/>
        <sz val="10"/>
        <color theme="1"/>
        <rFont val="Arial Narrow"/>
        <family val="2"/>
      </rPr>
      <t>HISTOLOGÍA</t>
    </r>
    <r>
      <rPr>
        <sz val="10"/>
        <color theme="1"/>
        <rFont val="Arial Narrow"/>
        <family val="2"/>
      </rPr>
      <t xml:space="preserve">
RESPONSABLE: </t>
    </r>
    <r>
      <rPr>
        <b/>
        <sz val="10"/>
        <color theme="1"/>
        <rFont val="Arial Narrow"/>
        <family val="2"/>
      </rPr>
      <t>JUAN CARLOS PILALOA</t>
    </r>
  </si>
  <si>
    <r>
      <rPr>
        <b/>
        <sz val="9"/>
        <color theme="1"/>
        <rFont val="Century Schoolbook"/>
        <family val="1"/>
      </rPr>
      <t>1.-</t>
    </r>
    <r>
      <rPr>
        <sz val="10"/>
        <color theme="1"/>
        <rFont val="Arial Narrow"/>
        <family val="2"/>
      </rPr>
      <t xml:space="preserve"> Supervisar y ejecutar demás trabajos que se realiza en el laboratorio.
</t>
    </r>
    <r>
      <rPr>
        <b/>
        <sz val="9"/>
        <color theme="1"/>
        <rFont val="Century Schoolbook"/>
        <family val="1"/>
      </rPr>
      <t>2.-</t>
    </r>
    <r>
      <rPr>
        <sz val="10"/>
        <color theme="1"/>
        <rFont val="Arial Narrow"/>
        <family val="2"/>
      </rPr>
      <t xml:space="preserve"> Asesorar el uso de materiales y equipos para prácticas afines al laboratorio</t>
    </r>
    <r>
      <rPr>
        <b/>
        <sz val="9"/>
        <color theme="1"/>
        <rFont val="Century Schoolbook"/>
        <family val="1"/>
      </rPr>
      <t>.
3</t>
    </r>
    <r>
      <rPr>
        <sz val="10"/>
        <color theme="1"/>
        <rFont val="Arial Narrow"/>
        <family val="2"/>
      </rPr>
      <t>.- Controlar el buen funcionamiento del laboratorio y el cumplimiento de los reglamentos, normas y procedimientos correspondientes.</t>
    </r>
  </si>
  <si>
    <r>
      <rPr>
        <b/>
        <sz val="9"/>
        <color theme="1"/>
        <rFont val="Century Schoolbook"/>
        <family val="1"/>
      </rPr>
      <t>1.-</t>
    </r>
    <r>
      <rPr>
        <sz val="10"/>
        <color theme="1"/>
        <rFont val="Arial Narrow"/>
        <family val="2"/>
      </rPr>
      <t xml:space="preserve"> Guías de Práctica de laboratorio.
</t>
    </r>
    <r>
      <rPr>
        <b/>
        <sz val="9"/>
        <color theme="1"/>
        <rFont val="Century Schoolbook"/>
        <family val="1"/>
      </rPr>
      <t>2.-</t>
    </r>
    <r>
      <rPr>
        <sz val="10"/>
        <color theme="1"/>
        <rFont val="Arial Narrow"/>
        <family val="2"/>
      </rPr>
      <t xml:space="preserve"> Cronograma de Prácticas de laboratorio.
</t>
    </r>
    <r>
      <rPr>
        <b/>
        <sz val="9"/>
        <color theme="1"/>
        <rFont val="Century Schoolbook"/>
        <family val="1"/>
      </rPr>
      <t>3.-</t>
    </r>
    <r>
      <rPr>
        <sz val="10"/>
        <color theme="1"/>
        <rFont val="Arial Narrow"/>
        <family val="2"/>
      </rPr>
      <t xml:space="preserve"> Listado de prácticas de laboratorio.
</t>
    </r>
    <r>
      <rPr>
        <b/>
        <sz val="9"/>
        <color theme="1"/>
        <rFont val="Century Schoolbook"/>
        <family val="1"/>
      </rPr>
      <t>4.-</t>
    </r>
    <r>
      <rPr>
        <sz val="10"/>
        <color theme="1"/>
        <rFont val="Arial Narrow"/>
        <family val="2"/>
      </rPr>
      <t xml:space="preserve"> Registro de Práctica de laboratorio.
</t>
    </r>
    <r>
      <rPr>
        <b/>
        <sz val="9"/>
        <color theme="1"/>
        <rFont val="Century Schoolbook"/>
        <family val="1"/>
      </rPr>
      <t>5.-</t>
    </r>
    <r>
      <rPr>
        <sz val="10"/>
        <color theme="1"/>
        <rFont val="Arial Narrow"/>
        <family val="2"/>
      </rPr>
      <t xml:space="preserve"> Registro de mantenimientos de equipos.</t>
    </r>
  </si>
  <si>
    <r>
      <rPr>
        <sz val="10"/>
        <color theme="1"/>
        <rFont val="Arial Narrow"/>
        <family val="2"/>
      </rPr>
      <t xml:space="preserve">LABORATORIO DE: </t>
    </r>
    <r>
      <rPr>
        <b/>
        <sz val="10"/>
        <color theme="1"/>
        <rFont val="Arial Narrow"/>
        <family val="2"/>
      </rPr>
      <t>SIMULACIÓN</t>
    </r>
    <r>
      <rPr>
        <sz val="10"/>
        <color theme="1"/>
        <rFont val="Arial Narrow"/>
        <family val="2"/>
      </rPr>
      <t xml:space="preserve">
RESPONSABLE: </t>
    </r>
    <r>
      <rPr>
        <b/>
        <sz val="10"/>
        <color theme="1"/>
        <rFont val="Arial Narrow"/>
        <family val="2"/>
      </rPr>
      <t>JUAN CARLOS PILALOA</t>
    </r>
  </si>
  <si>
    <r>
      <rPr>
        <b/>
        <sz val="9"/>
        <color theme="1"/>
        <rFont val="Century Schoolbook"/>
        <family val="1"/>
      </rPr>
      <t>1.-</t>
    </r>
    <r>
      <rPr>
        <sz val="10"/>
        <color theme="1"/>
        <rFont val="Arial Narrow"/>
        <family val="2"/>
      </rPr>
      <t xml:space="preserve"> Realizar limpieza y mantenimiento de Instalaciones y equipos.
</t>
    </r>
    <r>
      <rPr>
        <b/>
        <sz val="9"/>
        <color theme="1"/>
        <rFont val="Century Schoolbook"/>
        <family val="1"/>
      </rPr>
      <t>2.-</t>
    </r>
    <r>
      <rPr>
        <sz val="10"/>
        <color theme="1"/>
        <rFont val="Arial Narrow"/>
        <family val="2"/>
      </rPr>
      <t xml:space="preserve"> Realizar Prácticas de Laboratorio.
</t>
    </r>
    <r>
      <rPr>
        <b/>
        <sz val="9"/>
        <color theme="1"/>
        <rFont val="Century Schoolbook"/>
        <family val="1"/>
      </rPr>
      <t>3.-</t>
    </r>
    <r>
      <rPr>
        <sz val="10"/>
        <color theme="1"/>
        <rFont val="Arial Narrow"/>
        <family val="2"/>
      </rPr>
      <t xml:space="preserve"> Elaborar Oficios y Comunicaciones.
</t>
    </r>
    <r>
      <rPr>
        <b/>
        <sz val="9"/>
        <color theme="1"/>
        <rFont val="Century Schoolbook"/>
        <family val="1"/>
      </rPr>
      <t>4.-</t>
    </r>
    <r>
      <rPr>
        <sz val="10"/>
        <color theme="1"/>
        <rFont val="Arial Narrow"/>
        <family val="2"/>
      </rPr>
      <t xml:space="preserve"> Realizar Inventarios.</t>
    </r>
  </si>
  <si>
    <r>
      <rPr>
        <b/>
        <sz val="9"/>
        <color theme="1"/>
        <rFont val="Century Schoolbook"/>
        <family val="1"/>
      </rPr>
      <t>1.-</t>
    </r>
    <r>
      <rPr>
        <sz val="10"/>
        <color theme="1"/>
        <rFont val="Arial Narrow"/>
        <family val="2"/>
      </rPr>
      <t xml:space="preserve"> Reporte de Practicas de Laboratorio.
</t>
    </r>
    <r>
      <rPr>
        <b/>
        <sz val="9"/>
        <color theme="1"/>
        <rFont val="Century Schoolbook"/>
        <family val="1"/>
      </rPr>
      <t>2.-</t>
    </r>
    <r>
      <rPr>
        <sz val="10"/>
        <color theme="1"/>
        <rFont val="Arial Narrow"/>
        <family val="2"/>
      </rPr>
      <t xml:space="preserve"> Reporte de inventarios.
</t>
    </r>
    <r>
      <rPr>
        <b/>
        <sz val="9"/>
        <color theme="1"/>
        <rFont val="Century Schoolbook"/>
        <family val="1"/>
      </rPr>
      <t>3.-</t>
    </r>
    <r>
      <rPr>
        <sz val="10"/>
        <color theme="1"/>
        <rFont val="Arial Narrow"/>
        <family val="2"/>
      </rPr>
      <t xml:space="preserve"> Oficios.</t>
    </r>
  </si>
  <si>
    <r>
      <rPr>
        <sz val="10"/>
        <color theme="1"/>
        <rFont val="Arial Narrow"/>
        <family val="2"/>
      </rPr>
      <t xml:space="preserve">Laboratorio de </t>
    </r>
    <r>
      <rPr>
        <b/>
        <sz val="10"/>
        <color theme="1"/>
        <rFont val="Arial Narrow"/>
        <family val="2"/>
      </rPr>
      <t>Procesamiento de Alimentos 1</t>
    </r>
    <r>
      <rPr>
        <sz val="10"/>
        <color theme="1"/>
        <rFont val="Arial Narrow"/>
        <family val="2"/>
      </rPr>
      <t xml:space="preserve">
</t>
    </r>
    <r>
      <rPr>
        <b/>
        <sz val="10"/>
        <color theme="1"/>
        <rFont val="Arial Narrow"/>
        <family val="2"/>
      </rPr>
      <t>Tlgo. Luis Alberto Carpio F.</t>
    </r>
  </si>
  <si>
    <r>
      <rPr>
        <b/>
        <sz val="9"/>
        <color theme="1"/>
        <rFont val="Century Schoolbook"/>
        <family val="1"/>
      </rPr>
      <t>1.-</t>
    </r>
    <r>
      <rPr>
        <sz val="10"/>
        <color theme="1"/>
        <rFont val="Arial Narrow"/>
        <family val="2"/>
      </rPr>
      <t xml:space="preserve"> Realizar limpieza y mantenimiento de Instalaciones y equipos.
</t>
    </r>
    <r>
      <rPr>
        <b/>
        <sz val="9"/>
        <color theme="1"/>
        <rFont val="Century Schoolbook"/>
        <family val="1"/>
      </rPr>
      <t>2.-</t>
    </r>
    <r>
      <rPr>
        <sz val="10"/>
        <color theme="1"/>
        <rFont val="Arial Narrow"/>
        <family val="2"/>
      </rPr>
      <t xml:space="preserve"> Realizar Prácticas de Laboratorio.
</t>
    </r>
    <r>
      <rPr>
        <b/>
        <sz val="9"/>
        <color theme="1"/>
        <rFont val="Century Schoolbook"/>
        <family val="1"/>
      </rPr>
      <t>3.-</t>
    </r>
    <r>
      <rPr>
        <sz val="10"/>
        <color theme="1"/>
        <rFont val="Arial Narrow"/>
        <family val="2"/>
      </rPr>
      <t xml:space="preserve"> Elaborar Oficios y Comunicaciones.
</t>
    </r>
    <r>
      <rPr>
        <b/>
        <sz val="9"/>
        <color theme="1"/>
        <rFont val="Century Schoolbook"/>
        <family val="1"/>
      </rPr>
      <t>4.-</t>
    </r>
    <r>
      <rPr>
        <sz val="10"/>
        <color theme="1"/>
        <rFont val="Arial Narrow"/>
        <family val="2"/>
      </rPr>
      <t xml:space="preserve"> Realizar Inventarios.</t>
    </r>
  </si>
  <si>
    <r>
      <rPr>
        <b/>
        <sz val="9"/>
        <color theme="1"/>
        <rFont val="Century Schoolbook"/>
        <family val="1"/>
      </rPr>
      <t>1.-</t>
    </r>
    <r>
      <rPr>
        <sz val="10"/>
        <color theme="1"/>
        <rFont val="Arial Narrow"/>
        <family val="2"/>
      </rPr>
      <t xml:space="preserve"> Reporte de Practicas de Laboratorio.
</t>
    </r>
    <r>
      <rPr>
        <b/>
        <sz val="9"/>
        <color theme="1"/>
        <rFont val="Century Schoolbook"/>
        <family val="1"/>
      </rPr>
      <t>2.-</t>
    </r>
    <r>
      <rPr>
        <sz val="10"/>
        <color theme="1"/>
        <rFont val="Arial Narrow"/>
        <family val="2"/>
      </rPr>
      <t xml:space="preserve"> Reporte de inventarios.
</t>
    </r>
    <r>
      <rPr>
        <b/>
        <sz val="9"/>
        <color theme="1"/>
        <rFont val="Century Schoolbook"/>
        <family val="1"/>
      </rPr>
      <t>3.-</t>
    </r>
    <r>
      <rPr>
        <sz val="10"/>
        <color theme="1"/>
        <rFont val="Arial Narrow"/>
        <family val="2"/>
      </rPr>
      <t xml:space="preserve"> Oficios.</t>
    </r>
  </si>
  <si>
    <r>
      <rPr>
        <sz val="10"/>
        <color theme="1"/>
        <rFont val="Arial Narrow"/>
        <family val="2"/>
      </rPr>
      <t xml:space="preserve">Laboratorio de </t>
    </r>
    <r>
      <rPr>
        <b/>
        <sz val="10"/>
        <color theme="1"/>
        <rFont val="Arial Narrow"/>
        <family val="2"/>
      </rPr>
      <t>Procesamiento de Alimentos 2
Tlgo. Luis Alberto Carpio F.</t>
    </r>
  </si>
  <si>
    <r>
      <rPr>
        <b/>
        <sz val="9"/>
        <color theme="1"/>
        <rFont val="Century Schoolbook"/>
        <family val="1"/>
      </rPr>
      <t>1.-</t>
    </r>
    <r>
      <rPr>
        <sz val="10"/>
        <color theme="1"/>
        <rFont val="Arial Narrow"/>
        <family val="2"/>
      </rPr>
      <t xml:space="preserve"> Planificar y ejecutar prácticas de laboratorio.
</t>
    </r>
    <r>
      <rPr>
        <b/>
        <sz val="9"/>
        <color theme="1"/>
        <rFont val="Century Schoolbook"/>
        <family val="1"/>
      </rPr>
      <t>2.-</t>
    </r>
    <r>
      <rPr>
        <sz val="10"/>
        <color theme="1"/>
        <rFont val="Arial Narrow"/>
        <family val="2"/>
      </rPr>
      <t xml:space="preserve"> Asesorar el uso de materiales y equipos para prácticas afines al laboratorio.
</t>
    </r>
    <r>
      <rPr>
        <b/>
        <sz val="9"/>
        <color theme="1"/>
        <rFont val="Century Schoolbook"/>
        <family val="1"/>
      </rPr>
      <t>3.-</t>
    </r>
    <r>
      <rPr>
        <sz val="10"/>
        <color theme="1"/>
        <rFont val="Arial Narrow"/>
        <family val="2"/>
      </rPr>
      <t xml:space="preserve"> Controlar el buen funcionamiento del laboratorio y el cumplimiento de los reglamentos, normas y procedimientos correspondientes.</t>
    </r>
  </si>
  <si>
    <r>
      <rPr>
        <b/>
        <sz val="9"/>
        <color theme="1"/>
        <rFont val="Century Schoolbook"/>
        <family val="1"/>
      </rPr>
      <t>1.-</t>
    </r>
    <r>
      <rPr>
        <sz val="10"/>
        <color theme="1"/>
        <rFont val="Arial Narrow"/>
        <family val="2"/>
      </rPr>
      <t xml:space="preserve"> Informe de prácticas de laboratorio de asignatura.</t>
    </r>
  </si>
  <si>
    <r>
      <rPr>
        <sz val="10"/>
        <color theme="1"/>
        <rFont val="Arial Narrow"/>
        <family val="2"/>
      </rPr>
      <t xml:space="preserve">Laboratorio de: </t>
    </r>
    <r>
      <rPr>
        <b/>
        <sz val="10"/>
        <color theme="1"/>
        <rFont val="Arial Narrow"/>
        <family val="2"/>
      </rPr>
      <t>Materno Infantil</t>
    </r>
    <r>
      <rPr>
        <sz val="10"/>
        <color theme="1"/>
        <rFont val="Arial Narrow"/>
        <family val="2"/>
      </rPr>
      <t xml:space="preserve">
Responsable: </t>
    </r>
    <r>
      <rPr>
        <b/>
        <sz val="10"/>
        <color theme="1"/>
        <rFont val="Arial Narrow"/>
        <family val="2"/>
      </rPr>
      <t>Lcda. Jessica Jiménez</t>
    </r>
  </si>
  <si>
    <r>
      <rPr>
        <b/>
        <sz val="9"/>
        <color theme="1"/>
        <rFont val="Century Schoolbook"/>
        <family val="1"/>
      </rPr>
      <t>1.-</t>
    </r>
    <r>
      <rPr>
        <sz val="10"/>
        <color theme="1"/>
        <rFont val="Arial Narrow"/>
        <family val="2"/>
      </rPr>
      <t xml:space="preserve"> Planificar y ejecutar prácticas de laboratorio.
</t>
    </r>
    <r>
      <rPr>
        <b/>
        <sz val="9"/>
        <color theme="1"/>
        <rFont val="Century Schoolbook"/>
        <family val="1"/>
      </rPr>
      <t>2.-</t>
    </r>
    <r>
      <rPr>
        <sz val="10"/>
        <color theme="1"/>
        <rFont val="Arial Narrow"/>
        <family val="2"/>
      </rPr>
      <t xml:space="preserve"> Asesorar el uso de materiales y equipos para prácticas afines al laboratorio.</t>
    </r>
    <r>
      <rPr>
        <b/>
        <sz val="9"/>
        <color theme="1"/>
        <rFont val="Century Schoolbook"/>
        <family val="1"/>
      </rPr>
      <t xml:space="preserve">
3.</t>
    </r>
    <r>
      <rPr>
        <sz val="10"/>
        <color theme="1"/>
        <rFont val="Arial Narrow"/>
        <family val="2"/>
      </rPr>
      <t>- Controlar el buen funcionamiento del laboratorio y el cumplimiento de los reglamentos, normas y procedimientos correspondientes.</t>
    </r>
  </si>
  <si>
    <r>
      <rPr>
        <b/>
        <sz val="9"/>
        <color theme="1"/>
        <rFont val="Century Schoolbook"/>
        <family val="1"/>
      </rPr>
      <t>1.-</t>
    </r>
    <r>
      <rPr>
        <sz val="10"/>
        <color theme="1"/>
        <rFont val="Arial Narrow"/>
        <family val="2"/>
      </rPr>
      <t xml:space="preserve"> Informe de prácticas de laboratorio de asignatura.</t>
    </r>
  </si>
  <si>
    <r>
      <rPr>
        <sz val="10"/>
        <color theme="1"/>
        <rFont val="Arial Narrow"/>
        <family val="2"/>
      </rPr>
      <t xml:space="preserve">Laboratorio de: </t>
    </r>
    <r>
      <rPr>
        <b/>
        <sz val="10"/>
        <color theme="1"/>
        <rFont val="Arial Narrow"/>
        <family val="2"/>
      </rPr>
      <t>Enfermería Básica</t>
    </r>
    <r>
      <rPr>
        <sz val="10"/>
        <color theme="1"/>
        <rFont val="Arial Narrow"/>
        <family val="2"/>
      </rPr>
      <t xml:space="preserve">
Responsable: </t>
    </r>
    <r>
      <rPr>
        <b/>
        <sz val="10"/>
        <color theme="1"/>
        <rFont val="Arial Narrow"/>
        <family val="2"/>
      </rPr>
      <t>Lcda. Jessica Jiménez</t>
    </r>
  </si>
  <si>
    <r>
      <rPr>
        <b/>
        <sz val="9"/>
        <color theme="1"/>
        <rFont val="Century Schoolbook"/>
        <family val="1"/>
      </rPr>
      <t>1.-</t>
    </r>
    <r>
      <rPr>
        <sz val="10"/>
        <color theme="1"/>
        <rFont val="Arial Narrow"/>
        <family val="2"/>
      </rPr>
      <t xml:space="preserve"> Planificar y ejecutar prácticas de laboratorio.
</t>
    </r>
    <r>
      <rPr>
        <b/>
        <sz val="9"/>
        <color theme="1"/>
        <rFont val="Century Schoolbook"/>
        <family val="1"/>
      </rPr>
      <t>2.-</t>
    </r>
    <r>
      <rPr>
        <sz val="10"/>
        <color theme="1"/>
        <rFont val="Arial Narrow"/>
        <family val="2"/>
      </rPr>
      <t xml:space="preserve"> Asesorar el uso de materiales y equipos para prácticas afines al laboratorio</t>
    </r>
    <r>
      <rPr>
        <b/>
        <sz val="9"/>
        <color theme="1"/>
        <rFont val="Century Schoolbook"/>
        <family val="1"/>
      </rPr>
      <t>.
3</t>
    </r>
    <r>
      <rPr>
        <sz val="10"/>
        <color theme="1"/>
        <rFont val="Arial Narrow"/>
        <family val="2"/>
      </rPr>
      <t>.- Controlar el buen funcionamiento del laboratorio y el cumplimiento de los reglamentos, normas y procedimientos correspondientes.</t>
    </r>
  </si>
  <si>
    <r>
      <rPr>
        <b/>
        <sz val="9"/>
        <color theme="1"/>
        <rFont val="Century Schoolbook"/>
        <family val="1"/>
      </rPr>
      <t>1.-</t>
    </r>
    <r>
      <rPr>
        <sz val="10"/>
        <color theme="1"/>
        <rFont val="Arial Narrow"/>
        <family val="2"/>
      </rPr>
      <t xml:space="preserve"> Informe de prácticas de laboratorio de asignatura.</t>
    </r>
  </si>
  <si>
    <r>
      <rPr>
        <sz val="10"/>
        <color theme="1"/>
        <rFont val="Arial Narrow"/>
        <family val="2"/>
      </rPr>
      <t xml:space="preserve">Laboratorio de: </t>
    </r>
    <r>
      <rPr>
        <b/>
        <sz val="10"/>
        <color theme="1"/>
        <rFont val="Arial Narrow"/>
        <family val="2"/>
      </rPr>
      <t>Enfermería Clínico Quirúrgico</t>
    </r>
    <r>
      <rPr>
        <sz val="10"/>
        <color theme="1"/>
        <rFont val="Arial Narrow"/>
        <family val="2"/>
      </rPr>
      <t xml:space="preserve">
Responsable: </t>
    </r>
    <r>
      <rPr>
        <b/>
        <sz val="10"/>
        <color theme="1"/>
        <rFont val="Arial Narrow"/>
        <family val="2"/>
      </rPr>
      <t>Lcda. Jessica Jiménez</t>
    </r>
  </si>
  <si>
    <t>Estrategia DEFENSIVA</t>
  </si>
  <si>
    <r>
      <rPr>
        <b/>
        <sz val="9"/>
        <color theme="1"/>
        <rFont val="Century Schoolbook"/>
        <family val="1"/>
      </rPr>
      <t>7.-</t>
    </r>
    <r>
      <rPr>
        <sz val="10"/>
        <color theme="1"/>
        <rFont val="Arial Narrow"/>
        <family val="2"/>
      </rPr>
      <t xml:space="preserve"> Emitir documentos de planificación académica y curricular.</t>
    </r>
  </si>
  <si>
    <t>Planificación académica, coordinada.</t>
  </si>
  <si>
    <t>Nº de planificaciones académicas coordinadas según el Modelo Genérico de Evaluación del Entorno de Aprendizaje de Carreras.</t>
  </si>
  <si>
    <r>
      <rPr>
        <b/>
        <sz val="9"/>
        <color theme="1"/>
        <rFont val="Century Schoolbook"/>
        <family val="1"/>
      </rPr>
      <t>1.-</t>
    </r>
    <r>
      <rPr>
        <sz val="10"/>
        <color theme="1"/>
        <rFont val="Arial Narrow"/>
        <family val="2"/>
      </rPr>
      <t xml:space="preserve"> Coordinar y supervisar las planificaciones académicas de acuerdo al Modelo Genérico de Evaluación del Entorno de Aprendizaje de Carreras.</t>
    </r>
  </si>
  <si>
    <r>
      <rPr>
        <b/>
        <sz val="9"/>
        <color theme="1"/>
        <rFont val="Century Schoolbook"/>
        <family val="1"/>
      </rPr>
      <t>1.-</t>
    </r>
    <r>
      <rPr>
        <sz val="10"/>
        <color theme="1"/>
        <rFont val="Arial Narrow"/>
        <family val="2"/>
      </rPr>
      <t xml:space="preserve"> Oficios.
</t>
    </r>
    <r>
      <rPr>
        <b/>
        <sz val="9"/>
        <color theme="1"/>
        <rFont val="Century Schoolbook"/>
        <family val="1"/>
      </rPr>
      <t>2.-</t>
    </r>
    <r>
      <rPr>
        <sz val="10"/>
        <color theme="1"/>
        <rFont val="Arial Narrow"/>
        <family val="2"/>
      </rPr>
      <t xml:space="preserve"> Matrices.
</t>
    </r>
    <r>
      <rPr>
        <b/>
        <sz val="9"/>
        <color theme="1"/>
        <rFont val="Century Schoolbook"/>
        <family val="1"/>
      </rPr>
      <t>3.-</t>
    </r>
    <r>
      <rPr>
        <sz val="10"/>
        <color theme="1"/>
        <rFont val="Arial Narrow"/>
        <family val="2"/>
      </rPr>
      <t xml:space="preserve"> Resoluciones de CA.
</t>
    </r>
    <r>
      <rPr>
        <b/>
        <sz val="9"/>
        <color theme="1"/>
        <rFont val="Century Schoolbook"/>
        <family val="1"/>
      </rPr>
      <t>4.-</t>
    </r>
    <r>
      <rPr>
        <sz val="10"/>
        <color theme="1"/>
        <rFont val="Arial Narrow"/>
        <family val="2"/>
      </rPr>
      <t xml:space="preserve"> Resoluciones de CD.</t>
    </r>
  </si>
  <si>
    <t>* Lcda. Jovanny Santos Luna,
  Subdecana
* Dra. Thayana Núñez Quezada,
  Coordinadora de la Carrera Bioquímica y Farmacia
* Lcda. Sara Saraguro Salinas,
  Coordinadora de la Carrera Enfermería
* Ing. Verónica Bravo Bravo,
  Coordinadora de la Carrera de Alimentos-Ingeniería en Alimentos
* Ing. Katty Gadvay Yambay, 
* Dr. Franklin Paladines Figueroa,
  Coordinador de la Carrera de Medicina-Ciencias Médicas
* Dr. Víctor Hugo González,
  Coordinador Académico
* Nelly Fajardo Aguilar,
  Analista Administrativa</t>
  </si>
  <si>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</si>
  <si>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</si>
  <si>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</si>
  <si>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</si>
  <si>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t>_2_Responsabilidad_social_universitaria.</t>
  </si>
  <si>
    <t>1. Potenciar la presencia de la UTMACH en su contexto de influencia, a través de la ejecución de proyectos de vinculación con la sociedad que promuevan el desarrollo productivo de la provincia.</t>
  </si>
  <si>
    <t>EJES SUSTANTIVOS INTEGRADOS</t>
  </si>
  <si>
    <r>
      <rPr>
        <b/>
        <sz val="9"/>
        <color theme="1"/>
        <rFont val="Century Schoolbook"/>
        <family val="1"/>
      </rPr>
      <t>8.-</t>
    </r>
    <r>
      <rPr>
        <sz val="10"/>
        <color theme="1"/>
        <rFont val="Arial Narrow"/>
        <family val="2"/>
      </rPr>
      <t xml:space="preserve"> Coordinar el logro de resultados o avances de procesos académicos, de Investigación y de vinculación con la sociedad.</t>
    </r>
  </si>
  <si>
    <t>Procesos académicos de docencia, investigación y vinculación con la sociedad, coordinados.</t>
  </si>
  <si>
    <t>Nº de proyectos de investigación y vinculación con la sociedad coordinados.</t>
  </si>
  <si>
    <r>
      <rPr>
        <b/>
        <sz val="9"/>
        <color theme="1"/>
        <rFont val="Century Schoolbook"/>
        <family val="1"/>
      </rPr>
      <t>1.-</t>
    </r>
    <r>
      <rPr>
        <sz val="10"/>
        <color theme="1"/>
        <rFont val="Arial Narrow"/>
        <family val="2"/>
      </rPr>
      <t xml:space="preserve"> Asignar horas de investigación y de vinculación en el Distributivo Académico de acuerdo a las sugerencias de las Direcciones correspondientes.
</t>
    </r>
    <r>
      <rPr>
        <b/>
        <sz val="9"/>
        <color theme="1"/>
        <rFont val="Century Schoolbook"/>
        <family val="1"/>
      </rPr>
      <t>2.-</t>
    </r>
    <r>
      <rPr>
        <sz val="10"/>
        <color theme="1"/>
        <rFont val="Arial Narrow"/>
        <family val="2"/>
      </rPr>
      <t xml:space="preserve"> Solicitar los informes de resultados o avances de los proyectos de investigación y vinculación con la sociedad.</t>
    </r>
  </si>
  <si>
    <r>
      <rPr>
        <b/>
        <sz val="9"/>
        <color theme="1"/>
        <rFont val="Century Schoolbook"/>
        <family val="1"/>
      </rPr>
      <t>1.-</t>
    </r>
    <r>
      <rPr>
        <sz val="10"/>
        <color theme="1"/>
        <rFont val="Arial Narrow"/>
        <family val="2"/>
      </rPr>
      <t xml:space="preserve"> Reporte del estado actual de resultados o avances de los proyectos de Investigación y de vinculación con la sociedad.
</t>
    </r>
    <r>
      <rPr>
        <b/>
        <sz val="9"/>
        <color theme="1"/>
        <rFont val="Century Schoolbook"/>
        <family val="1"/>
      </rPr>
      <t>2.-</t>
    </r>
    <r>
      <rPr>
        <sz val="10"/>
        <color theme="1"/>
        <rFont val="Arial Narrow"/>
        <family val="2"/>
      </rPr>
      <t xml:space="preserve"> Reporte de horas sugeridas por las Direcciones correspondientes.</t>
    </r>
  </si>
  <si>
    <t>11. Mejorar la satisfacción del servidor universitario en el ejercicio de sus funciones.</t>
  </si>
  <si>
    <t>TALENTO HUMANO FORTALECIDO</t>
  </si>
  <si>
    <r>
      <rPr>
        <b/>
        <sz val="9"/>
        <color theme="1"/>
        <rFont val="Century Schoolbook"/>
        <family val="1"/>
      </rPr>
      <t>9.-</t>
    </r>
    <r>
      <rPr>
        <sz val="10"/>
        <color theme="1"/>
        <rFont val="Arial Narrow"/>
        <family val="2"/>
      </rPr>
      <t xml:space="preserve"> Evaluar al personal administrativo bajo su responsabilidad.</t>
    </r>
  </si>
  <si>
    <t>Personal administrativo bajo su responsabilidad, evaluados.</t>
  </si>
  <si>
    <t>Nº de personal administrativo evaluado.</t>
  </si>
  <si>
    <r>
      <rPr>
        <b/>
        <sz val="9"/>
        <color theme="1"/>
        <rFont val="Century Schoolbook"/>
        <family val="1"/>
      </rPr>
      <t>1.-</t>
    </r>
    <r>
      <rPr>
        <sz val="10"/>
        <color theme="1"/>
        <rFont val="Arial Narrow"/>
        <family val="2"/>
      </rPr>
      <t xml:space="preserve"> Evaluar al personal administrativo bajo la dependencia del Subdecanato en la plataforma SIITH del Ministerio de Trabajo.</t>
    </r>
  </si>
  <si>
    <r>
      <rPr>
        <b/>
        <sz val="9"/>
        <color theme="1"/>
        <rFont val="Century Schoolbook"/>
        <family val="1"/>
      </rPr>
      <t>1.-</t>
    </r>
    <r>
      <rPr>
        <sz val="10"/>
        <color theme="1"/>
        <rFont val="Arial Narrow"/>
        <family val="2"/>
      </rPr>
      <t xml:space="preserve"> Formulario de Evaluación aplicado.</t>
    </r>
  </si>
  <si>
    <t>* Lcda. Jovanny Santos Luna,
  Subdecana</t>
  </si>
  <si>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</si>
  <si>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</si>
  <si>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</si>
  <si>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b/>
        <sz val="9"/>
        <color theme="1"/>
        <rFont val="Century Schoolbook"/>
        <family val="1"/>
      </rPr>
      <t>10.-</t>
    </r>
    <r>
      <rPr>
        <sz val="10"/>
        <color theme="1"/>
        <rFont val="Arial Narrow"/>
        <family val="2"/>
      </rPr>
      <t xml:space="preserve"> Coordinar el Proceso referente a las pasantías y prácticas pre-profesionales de las y los estudiantes de las carreras de pregrado.</t>
    </r>
  </si>
  <si>
    <t>Proceso referente a las pasantías y prácticas pre-profesionales de las y los estudiantes de las carreras de pregrado, coordinado.</t>
  </si>
  <si>
    <t>Nº de planes de pasantías y prácticas pre-profesionales de las carreras de pregrado aprobados.</t>
  </si>
  <si>
    <r>
      <rPr>
        <b/>
        <sz val="9"/>
        <color theme="1"/>
        <rFont val="Century Schoolbook"/>
        <family val="1"/>
      </rPr>
      <t>1.-</t>
    </r>
    <r>
      <rPr>
        <sz val="10"/>
        <color theme="1"/>
        <rFont val="Arial Narrow"/>
        <family val="2"/>
      </rPr>
      <t xml:space="preserve"> Coordinar las prácticas de vinculación y pasantías preprofesionales con los colectivos académicos, en coordinación con el VINCOPP.</t>
    </r>
  </si>
  <si>
    <r>
      <rPr>
        <b/>
        <sz val="9"/>
        <color theme="1"/>
        <rFont val="Century Schoolbook"/>
        <family val="1"/>
      </rPr>
      <t>1.-</t>
    </r>
    <r>
      <rPr>
        <sz val="10"/>
        <color theme="1"/>
        <rFont val="Arial Narrow"/>
        <family val="2"/>
      </rPr>
      <t xml:space="preserve"> Planes de pasantías y prácticas pre-profesionales de las carreras de pregrado.</t>
    </r>
  </si>
  <si>
    <r>
      <rPr>
        <b/>
        <sz val="9"/>
        <color theme="1"/>
        <rFont val="Century Schoolbook"/>
        <family val="1"/>
      </rPr>
      <t>11.-</t>
    </r>
    <r>
      <rPr>
        <sz val="10"/>
        <color theme="1"/>
        <rFont val="Arial Narrow"/>
        <family val="2"/>
      </rPr>
      <t xml:space="preserve"> Controlar la ejecución de los procesos de titulación.</t>
    </r>
  </si>
  <si>
    <t>Ejecución de los procesos de titulación, controlado.</t>
  </si>
  <si>
    <t>Nº de reportes de los procesos de titulación controlados.</t>
  </si>
  <si>
    <r>
      <rPr>
        <b/>
        <sz val="9"/>
        <color theme="1"/>
        <rFont val="Century Schoolbook"/>
        <family val="1"/>
      </rPr>
      <t>1.-</t>
    </r>
    <r>
      <rPr>
        <sz val="10"/>
        <color theme="1"/>
        <rFont val="Arial Narrow"/>
        <family val="2"/>
      </rPr>
      <t xml:space="preserve"> Solicitar y/o receptar reportes de los procesos de titulación a la UMMOG.</t>
    </r>
  </si>
  <si>
    <r>
      <rPr>
        <b/>
        <sz val="9"/>
        <color theme="1"/>
        <rFont val="Century Schoolbook"/>
        <family val="1"/>
      </rPr>
      <t>1.-</t>
    </r>
    <r>
      <rPr>
        <sz val="10"/>
        <color theme="1"/>
        <rFont val="Arial Narrow"/>
        <family val="2"/>
      </rPr>
      <t xml:space="preserve"> Reportes de los procesos de titulación.
</t>
    </r>
    <r>
      <rPr>
        <b/>
        <sz val="9"/>
        <color theme="1"/>
        <rFont val="Century Schoolbook"/>
        <family val="1"/>
      </rPr>
      <t>2.-</t>
    </r>
    <r>
      <rPr>
        <sz val="10"/>
        <color theme="1"/>
        <rFont val="Arial Narrow"/>
        <family val="2"/>
      </rPr>
      <t xml:space="preserve"> Cronograma del proceso de titulación.
</t>
    </r>
    <r>
      <rPr>
        <b/>
        <sz val="9"/>
        <color theme="1"/>
        <rFont val="Century Schoolbook"/>
        <family val="1"/>
      </rPr>
      <t>3.-</t>
    </r>
    <r>
      <rPr>
        <sz val="10"/>
        <color theme="1"/>
        <rFont val="Arial Narrow"/>
        <family val="2"/>
      </rPr>
      <t xml:space="preserve"> Resoluciones adoptadas por Comisión Académica de asignación de tutores y comité evaluador.</t>
    </r>
  </si>
  <si>
    <t>* Lcda. Jovanny Santos Luna,
  Subdecana
* Ing. Alicia Riera Flores,
  Jefa de UMMOG
* Dra. Thayana Núñez Quezada,
  Coordinadora de la Carrera Bioquímica y Farmacia
* Lcda. Sara Saraguro Salinas,
  Coordinadora de la Carrera Enfermería
* Ing. Verónica Bravo Bravo,
  Coordinadora de la Carrera de Alimentos-Ingeniería en Alimentos
* Ing. Katty Gadvay Yambay,
* Dr. Franklin Paladines Figueroa,
  Coordinador de la Carrera de Medicina-Ciencias Médicas
* Dr. Víctor Hugo González,
  Coordinador Académico
* Nelly Fajardo Aguilar,
  Analista Administrativa</t>
  </si>
  <si>
    <t>6. Implementar un plan de perfeccionamiento académico que facilite el desarrollo profesional del docente.</t>
  </si>
  <si>
    <r>
      <rPr>
        <b/>
        <sz val="9"/>
        <color theme="1"/>
        <rFont val="Century Schoolbook"/>
        <family val="1"/>
      </rPr>
      <t>12.-</t>
    </r>
    <r>
      <rPr>
        <sz val="10"/>
        <color theme="1"/>
        <rFont val="Arial Narrow"/>
        <family val="2"/>
      </rPr>
      <t xml:space="preserve"> Ejecutar el proceso de evaluación integral del desempeño docente de acuerdo a las directrices emitidas a nivel institucional.</t>
    </r>
  </si>
  <si>
    <t>Proceso de evaluación integral del desempeño docente de acuerdo a las directrices emitidas a nivel institucional ejecutadas.</t>
  </si>
  <si>
    <t>Nº de evaluaciones integrales del desempeño docente de acuerdo a las directrices emitidas a nivel institucional ejecutadas.</t>
  </si>
  <si>
    <r>
      <rPr>
        <b/>
        <sz val="9"/>
        <color theme="1"/>
        <rFont val="Century Schoolbook"/>
        <family val="1"/>
      </rPr>
      <t>1.-</t>
    </r>
    <r>
      <rPr>
        <sz val="10"/>
        <color theme="1"/>
        <rFont val="Arial Narrow"/>
        <family val="2"/>
      </rPr>
      <t xml:space="preserve"> Elaborar cronogramas para llevar a cabo el proceso de evaluación integral del desempeño docente.
</t>
    </r>
    <r>
      <rPr>
        <b/>
        <sz val="9"/>
        <color theme="1"/>
        <rFont val="Century Schoolbook"/>
        <family val="1"/>
      </rPr>
      <t>2.-</t>
    </r>
    <r>
      <rPr>
        <sz val="10"/>
        <color theme="1"/>
        <rFont val="Arial Narrow"/>
        <family val="2"/>
      </rPr>
      <t xml:space="preserve"> Aprobar la matriz de Comisiones para el proceso de evaluación integral del desempeño docente.</t>
    </r>
  </si>
  <si>
    <r>
      <rPr>
        <b/>
        <sz val="9"/>
        <color theme="1"/>
        <rFont val="Century Schoolbook"/>
        <family val="1"/>
      </rPr>
      <t>1.-</t>
    </r>
    <r>
      <rPr>
        <sz val="10"/>
        <color theme="1"/>
        <rFont val="Arial Narrow"/>
        <family val="2"/>
      </rPr>
      <t xml:space="preserve"> Resoluciones del proceso de evaluación integral del desempeño docente.
</t>
    </r>
    <r>
      <rPr>
        <b/>
        <sz val="9"/>
        <color theme="1"/>
        <rFont val="Century Schoolbook"/>
        <family val="1"/>
      </rPr>
      <t>2.-</t>
    </r>
    <r>
      <rPr>
        <sz val="10"/>
        <color theme="1"/>
        <rFont val="Arial Narrow"/>
        <family val="2"/>
      </rPr>
      <t xml:space="preserve"> Reportes de resultados del proceso de evaluación integral del desempeño docente.</t>
    </r>
  </si>
  <si>
    <r>
      <rPr>
        <b/>
        <sz val="9"/>
        <color theme="1"/>
        <rFont val="Century Schoolbook"/>
        <family val="1"/>
      </rPr>
      <t>13.-</t>
    </r>
    <r>
      <rPr>
        <sz val="10"/>
        <color theme="1"/>
        <rFont val="Arial Narrow"/>
        <family val="2"/>
      </rPr>
      <t xml:space="preserve"> Supervisar las actividades académicas que se realizan en los diferentes laboratorios, aulas, salas tics y unidades académicas experimentales de las Facultades.</t>
    </r>
  </si>
  <si>
    <t>Actividades académicas que se realizan en los diferentes laboratorios, aulas y unidades académicas experimentales de las Facultades supervisadas.</t>
  </si>
  <si>
    <r>
      <rPr>
        <sz val="10"/>
        <color theme="1"/>
        <rFont val="Arial Narrow"/>
        <family val="2"/>
      </rPr>
      <t xml:space="preserve">Se repite con la Meta N° </t>
    </r>
    <r>
      <rPr>
        <sz val="10"/>
        <color theme="1"/>
        <rFont val="Century Schoolbook"/>
        <family val="1"/>
      </rPr>
      <t>6</t>
    </r>
    <r>
      <rPr>
        <sz val="10"/>
        <color theme="1"/>
        <rFont val="Arial Narrow"/>
        <family val="2"/>
      </rPr>
      <t>.</t>
    </r>
  </si>
  <si>
    <t>1. Mantener un enfoque en las necesidades educativas de los estudiantes.</t>
  </si>
  <si>
    <r>
      <rPr>
        <b/>
        <sz val="9"/>
        <color theme="1"/>
        <rFont val="Century Schoolbook"/>
        <family val="1"/>
      </rPr>
      <t>14.-</t>
    </r>
    <r>
      <rPr>
        <sz val="10"/>
        <color theme="1"/>
        <rFont val="Arial Narrow"/>
        <family val="2"/>
      </rPr>
      <t xml:space="preserve"> Conocer y atender los requerimientos estudiantiles respecto al área académica y docente.</t>
    </r>
  </si>
  <si>
    <t>Requerimientos estudiantiles respecto al área académica y docente, conocidos y atendidos.</t>
  </si>
  <si>
    <t>Nº de requerimientos estudiantiles respecto al área académica y docente conocidos y atendidos.</t>
  </si>
  <si>
    <r>
      <rPr>
        <b/>
        <sz val="9"/>
        <color theme="1"/>
        <rFont val="Century Schoolbook"/>
        <family val="1"/>
      </rPr>
      <t>1.-</t>
    </r>
    <r>
      <rPr>
        <sz val="10"/>
        <color theme="1"/>
        <rFont val="Arial Narrow"/>
        <family val="2"/>
      </rPr>
      <t xml:space="preserve"> Receptar requerimientos estudiantiles.
</t>
    </r>
    <r>
      <rPr>
        <b/>
        <sz val="9"/>
        <color theme="1"/>
        <rFont val="Century Schoolbook"/>
        <family val="1"/>
      </rPr>
      <t>2.-</t>
    </r>
    <r>
      <rPr>
        <sz val="10"/>
        <color theme="1"/>
        <rFont val="Arial Narrow"/>
        <family val="2"/>
      </rPr>
      <t xml:space="preserve"> Tramitar requerimientos estudiantiles.</t>
    </r>
  </si>
  <si>
    <r>
      <rPr>
        <b/>
        <sz val="9"/>
        <color theme="1"/>
        <rFont val="Century Schoolbook"/>
        <family val="1"/>
      </rPr>
      <t>1.-</t>
    </r>
    <r>
      <rPr>
        <sz val="10"/>
        <color theme="1"/>
        <rFont val="Arial Narrow"/>
        <family val="2"/>
      </rPr>
      <t xml:space="preserve"> Reporte de requerimientos estudiantiles atendidos.</t>
    </r>
  </si>
  <si>
    <t>* Lcda. Jovanny Santos Luna,
  Subdecana
* Dra. Thayana Núñez Quezada,
  Coordinadora de la Carrera Bioquímica y Farmacia
* Lcda. Sara Saraguro Salinas,
  Coordinadora de la Carrera Enfermería
* Ing. Verónica Bravo Bravo,
  Coordinadora de la Carrera de Alimentos
* Ing. Katty Gadvay Yambay, 
* Dr. Franklin Paladines Figueroa,
  Coordinador de la Carrera de Medicina-Ciencias Médicas
* Dr. Víctor Hugo González,
  Coordinador Académico
* Nelly Fajardo Aguilar,
  Analista Administrativa</t>
  </si>
  <si>
    <r>
      <rPr>
        <b/>
        <sz val="9"/>
        <color theme="1"/>
        <rFont val="Century Schoolbook"/>
        <family val="1"/>
      </rPr>
      <t>15.-</t>
    </r>
    <r>
      <rPr>
        <sz val="10"/>
        <color theme="1"/>
        <rFont val="Arial Narrow"/>
        <family val="2"/>
      </rPr>
      <t xml:space="preserve"> Presentar las Planificaciones Operativas Anuales y las Evaluaciones de las Planificaciones Operativas Anuales.</t>
    </r>
  </si>
  <si>
    <t>N° de planificaciones Operativas Anuales y Evaluaciones del POA entregadas.</t>
  </si>
  <si>
    <r>
      <rPr>
        <b/>
        <sz val="9"/>
        <color theme="1"/>
        <rFont val="Century Schoolbook"/>
        <family val="1"/>
      </rPr>
      <t>1.-</t>
    </r>
    <r>
      <rPr>
        <sz val="10"/>
        <color theme="1"/>
        <rFont val="Arial Narrow"/>
        <family val="2"/>
      </rPr>
      <t xml:space="preserve"> Elaborar los planes operativos anuales del Subdecanato.
</t>
    </r>
    <r>
      <rPr>
        <b/>
        <sz val="9"/>
        <color theme="1"/>
        <rFont val="Century Schoolbook"/>
        <family val="1"/>
      </rPr>
      <t>2.-</t>
    </r>
    <r>
      <rPr>
        <sz val="10"/>
        <color theme="1"/>
        <rFont val="Arial Narrow"/>
        <family val="2"/>
      </rPr>
      <t xml:space="preserve"> Elaborar las Evaluaciones del POA.
</t>
    </r>
    <r>
      <rPr>
        <b/>
        <sz val="9"/>
        <color theme="1"/>
        <rFont val="Century Schoolbook"/>
        <family val="1"/>
      </rPr>
      <t>3.-</t>
    </r>
    <r>
      <rPr>
        <sz val="10"/>
        <color theme="1"/>
        <rFont val="Arial Narrow"/>
        <family val="2"/>
      </rPr>
      <t xml:space="preserve"> Remitir al Decanato los POAS y sus Evaluaciones.</t>
    </r>
  </si>
  <si>
    <r>
      <rPr>
        <b/>
        <sz val="9"/>
        <color theme="1"/>
        <rFont val="Century Schoolbook"/>
        <family val="1"/>
      </rPr>
      <t>1.-</t>
    </r>
    <r>
      <rPr>
        <sz val="10"/>
        <color theme="1"/>
        <rFont val="Arial Narrow"/>
        <family val="2"/>
      </rPr>
      <t xml:space="preserve"> POA </t>
    </r>
    <r>
      <rPr>
        <sz val="10"/>
        <color theme="1"/>
        <rFont val="Century Schoolbook"/>
        <family val="1"/>
      </rPr>
      <t>2022.</t>
    </r>
    <r>
      <rPr>
        <sz val="10"/>
        <color theme="1"/>
        <rFont val="Arial Narrow"/>
        <family val="2"/>
      </rPr>
      <t xml:space="preserve">
</t>
    </r>
    <r>
      <rPr>
        <b/>
        <sz val="9"/>
        <color theme="1"/>
        <rFont val="Century Schoolbook"/>
        <family val="1"/>
      </rPr>
      <t>2.-</t>
    </r>
    <r>
      <rPr>
        <sz val="10"/>
        <color theme="1"/>
        <rFont val="Arial Narrow"/>
        <family val="2"/>
      </rPr>
      <t xml:space="preserve"> Evaluación del </t>
    </r>
    <r>
      <rPr>
        <sz val="10"/>
        <color theme="1"/>
        <rFont val="Century Schoolbook"/>
        <family val="1"/>
      </rPr>
      <t>1</t>
    </r>
    <r>
      <rPr>
        <sz val="10"/>
        <color theme="1"/>
        <rFont val="Arial Narrow"/>
        <family val="2"/>
      </rPr>
      <t xml:space="preserve">er semestre del POA </t>
    </r>
    <r>
      <rPr>
        <sz val="10"/>
        <color theme="1"/>
        <rFont val="Century Schoolbook"/>
        <family val="1"/>
      </rPr>
      <t>2022.</t>
    </r>
    <r>
      <rPr>
        <sz val="10"/>
        <color theme="1"/>
        <rFont val="Arial Narrow"/>
        <family val="2"/>
      </rPr>
      <t xml:space="preserve">
</t>
    </r>
    <r>
      <rPr>
        <b/>
        <sz val="9"/>
        <color theme="1"/>
        <rFont val="Century Schoolbook"/>
        <family val="1"/>
      </rPr>
      <t>3.-</t>
    </r>
    <r>
      <rPr>
        <sz val="10"/>
        <color theme="1"/>
        <rFont val="Arial Narrow"/>
        <family val="2"/>
      </rPr>
      <t xml:space="preserve"> POA </t>
    </r>
    <r>
      <rPr>
        <sz val="10"/>
        <color theme="1"/>
        <rFont val="Century Schoolbook"/>
        <family val="1"/>
      </rPr>
      <t>2023.</t>
    </r>
    <r>
      <rPr>
        <sz val="10"/>
        <color theme="1"/>
        <rFont val="Arial Narrow"/>
        <family val="2"/>
      </rPr>
      <t xml:space="preserve">
</t>
    </r>
    <r>
      <rPr>
        <b/>
        <sz val="9"/>
        <color theme="1"/>
        <rFont val="Century Schoolbook"/>
        <family val="1"/>
      </rPr>
      <t>4.-</t>
    </r>
    <r>
      <rPr>
        <sz val="10"/>
        <color theme="1"/>
        <rFont val="Arial Narrow"/>
        <family val="2"/>
      </rPr>
      <t xml:space="preserve"> Evaluación del </t>
    </r>
    <r>
      <rPr>
        <sz val="10"/>
        <color theme="1"/>
        <rFont val="Century Schoolbook"/>
        <family val="1"/>
      </rPr>
      <t>2</t>
    </r>
    <r>
      <rPr>
        <sz val="10"/>
        <color theme="1"/>
        <rFont val="Arial Narrow"/>
        <family val="2"/>
      </rPr>
      <t xml:space="preserve">do semestre del POA </t>
    </r>
    <r>
      <rPr>
        <sz val="10"/>
        <color theme="1"/>
        <rFont val="Century Schoolbook"/>
        <family val="1"/>
      </rPr>
      <t>2022.</t>
    </r>
  </si>
  <si>
    <r>
      <rPr>
        <b/>
        <sz val="9"/>
        <color theme="1"/>
        <rFont val="Century Schoolbook"/>
        <family val="1"/>
      </rPr>
      <t>16.-</t>
    </r>
    <r>
      <rPr>
        <sz val="10"/>
        <color theme="1"/>
        <rFont val="Arial Narrow"/>
        <family val="2"/>
      </rPr>
      <t xml:space="preserve"> Organizar el Archivo de Gestión.</t>
    </r>
  </si>
  <si>
    <t>N° de carpetas registradas en el inventario documental.</t>
  </si>
  <si>
    <r>
      <rPr>
        <b/>
        <sz val="9"/>
        <color theme="1"/>
        <rFont val="Century Schoolbook"/>
        <family val="1"/>
      </rPr>
      <t>1.-</t>
    </r>
    <r>
      <rPr>
        <sz val="10"/>
        <color theme="1"/>
        <rFont val="Arial Narrow"/>
        <family val="2"/>
      </rPr>
      <t xml:space="preserve"> Realizar el inventario documental de carpetas del archivo que reposan en el Subdecanato.</t>
    </r>
  </si>
  <si>
    <r>
      <rPr>
        <b/>
        <sz val="9"/>
        <color theme="1"/>
        <rFont val="Century Schoolbook"/>
        <family val="1"/>
      </rPr>
      <t>1.-</t>
    </r>
    <r>
      <rPr>
        <sz val="10"/>
        <color theme="1"/>
        <rFont val="Arial Narrow"/>
        <family val="2"/>
      </rPr>
      <t xml:space="preserve"> Inventario Documental.</t>
    </r>
  </si>
  <si>
    <t>* Nelly Fajardo Aguilar,
  Analista Administrativa</t>
  </si>
  <si>
    <t>TOTAL PRESUPUESTO ESTIMATIVO DEL SUBDECANATO 2022:</t>
  </si>
  <si>
    <t>UNIDAD DE MATRICULACIÓN, MOVILIDAD Y GRADUACIÓN</t>
  </si>
  <si>
    <t>MATRICULADOS SEGÚN AUTOIDENTIFICACIÓN ÉTNICA</t>
  </si>
  <si>
    <r>
      <rPr>
        <b/>
        <sz val="10"/>
        <color rgb="FFFF0000"/>
        <rFont val="Arial Narrow"/>
        <family val="2"/>
      </rPr>
      <t>METAS OPERATIVAS</t>
    </r>
    <r>
      <rPr>
        <b/>
        <sz val="9"/>
        <color theme="1"/>
        <rFont val="Century Schoolbook"/>
        <family val="1"/>
      </rPr>
      <t xml:space="preserve">
1.-</t>
    </r>
    <r>
      <rPr>
        <sz val="10"/>
        <color theme="1"/>
        <rFont val="Arial Narrow"/>
        <family val="2"/>
      </rPr>
      <t xml:space="preserve"> Coordinar y ejecutar los Procesos de Matriculación.</t>
    </r>
  </si>
  <si>
    <t>Proceso de matrículas en cada período académico, organizados y dirigidos.</t>
  </si>
  <si>
    <t>N° de procesos de matriculación coordinados y ejecutados.</t>
  </si>
  <si>
    <r>
      <rPr>
        <b/>
        <sz val="9"/>
        <color theme="1"/>
        <rFont val="Century Schoolbook"/>
        <family val="1"/>
      </rPr>
      <t>1.-</t>
    </r>
    <r>
      <rPr>
        <sz val="10"/>
        <color theme="1"/>
        <rFont val="Arial Narrow"/>
        <family val="2"/>
      </rPr>
      <t xml:space="preserve"> Coordinar y Planificar el proceso de matrícula a nivel de Facultad.
</t>
    </r>
    <r>
      <rPr>
        <b/>
        <sz val="9"/>
        <color theme="1"/>
        <rFont val="Century Schoolbook"/>
        <family val="1"/>
      </rPr>
      <t>2.-</t>
    </r>
    <r>
      <rPr>
        <sz val="10"/>
        <color theme="1"/>
        <rFont val="Arial Narrow"/>
        <family val="2"/>
      </rPr>
      <t xml:space="preserve"> Revisar requisitos digitales, revisión de cartilla y datos cargados al SIUTMACH.
</t>
    </r>
    <r>
      <rPr>
        <b/>
        <sz val="9"/>
        <color theme="1"/>
        <rFont val="Century Schoolbook"/>
        <family val="1"/>
      </rPr>
      <t>3.-</t>
    </r>
    <r>
      <rPr>
        <sz val="10"/>
        <color theme="1"/>
        <rFont val="Arial Narrow"/>
        <family val="2"/>
      </rPr>
      <t xml:space="preserve"> Validar matrículas.
</t>
    </r>
    <r>
      <rPr>
        <b/>
        <sz val="9"/>
        <color theme="1"/>
        <rFont val="Century Schoolbook"/>
        <family val="1"/>
      </rPr>
      <t>4.-</t>
    </r>
    <r>
      <rPr>
        <sz val="10"/>
        <color theme="1"/>
        <rFont val="Arial Narrow"/>
        <family val="2"/>
      </rPr>
      <t xml:space="preserve"> Generar matrícula de los estudiantes con menos del </t>
    </r>
    <r>
      <rPr>
        <sz val="10"/>
        <color theme="1"/>
        <rFont val="Century Schoolbook"/>
        <family val="1"/>
      </rPr>
      <t>60%</t>
    </r>
    <r>
      <rPr>
        <sz val="10"/>
        <color theme="1"/>
        <rFont val="Arial Narrow"/>
        <family val="2"/>
      </rPr>
      <t xml:space="preserve">, con Reconocimiento u Homologación, Tercera Matrícula, Matrícula Especial.
</t>
    </r>
    <r>
      <rPr>
        <b/>
        <sz val="9"/>
        <color theme="1"/>
        <rFont val="Century Schoolbook"/>
        <family val="1"/>
      </rPr>
      <t>5.-</t>
    </r>
    <r>
      <rPr>
        <sz val="10"/>
        <color theme="1"/>
        <rFont val="Arial Narrow"/>
        <family val="2"/>
      </rPr>
      <t xml:space="preserve"> Generar órdenes de pago, de los estudiantes con menos del </t>
    </r>
    <r>
      <rPr>
        <sz val="10"/>
        <color theme="1"/>
        <rFont val="Century Schoolbook"/>
        <family val="1"/>
      </rPr>
      <t>60%</t>
    </r>
    <r>
      <rPr>
        <sz val="10"/>
        <color theme="1"/>
        <rFont val="Arial Narrow"/>
        <family val="2"/>
      </rPr>
      <t xml:space="preserve">, con Reconocimiento u Homologación, Tercera Matricula, Matricula Especial.
</t>
    </r>
    <r>
      <rPr>
        <b/>
        <sz val="9"/>
        <color theme="1"/>
        <rFont val="Century Schoolbook"/>
        <family val="1"/>
      </rPr>
      <t>6.-</t>
    </r>
    <r>
      <rPr>
        <sz val="10"/>
        <color theme="1"/>
        <rFont val="Arial Narrow"/>
        <family val="2"/>
      </rPr>
      <t xml:space="preserve"> Revisar curso, cupo y paralelo.
</t>
    </r>
    <r>
      <rPr>
        <b/>
        <sz val="9"/>
        <color theme="1"/>
        <rFont val="Century Schoolbook"/>
        <family val="1"/>
      </rPr>
      <t>7.-</t>
    </r>
    <r>
      <rPr>
        <sz val="10"/>
        <color theme="1"/>
        <rFont val="Arial Narrow"/>
        <family val="2"/>
      </rPr>
      <t xml:space="preserve"> Crear Registros de nueva Carrera.
</t>
    </r>
    <r>
      <rPr>
        <b/>
        <sz val="9"/>
        <color theme="1"/>
        <rFont val="Century Schoolbook"/>
        <family val="1"/>
      </rPr>
      <t>8.-</t>
    </r>
    <r>
      <rPr>
        <sz val="10"/>
        <color theme="1"/>
        <rFont val="Arial Narrow"/>
        <family val="2"/>
      </rPr>
      <t xml:space="preserve"> Actualizar Datos.
</t>
    </r>
    <r>
      <rPr>
        <b/>
        <sz val="10"/>
        <color theme="1"/>
        <rFont val="Arial Narrow"/>
        <family val="2"/>
      </rPr>
      <t>9</t>
    </r>
    <r>
      <rPr>
        <b/>
        <sz val="9"/>
        <color theme="1"/>
        <rFont val="Century Schoolbook"/>
        <family val="1"/>
      </rPr>
      <t>.-</t>
    </r>
    <r>
      <rPr>
        <sz val="10"/>
        <color theme="1"/>
        <rFont val="Arial Narrow"/>
        <family val="2"/>
      </rPr>
      <t xml:space="preserve"> Cambiar Estado de Activo a Inactivo o Retirado.
</t>
    </r>
    <r>
      <rPr>
        <b/>
        <sz val="9"/>
        <color theme="1"/>
        <rFont val="Century Schoolbook"/>
        <family val="1"/>
      </rPr>
      <t>10.-</t>
    </r>
    <r>
      <rPr>
        <sz val="10"/>
        <color theme="1"/>
        <rFont val="Arial Narrow"/>
        <family val="2"/>
      </rPr>
      <t xml:space="preserve"> Insubsistir órdenes de pago y/o matrículas no legalizadas.
</t>
    </r>
    <r>
      <rPr>
        <b/>
        <sz val="9"/>
        <color theme="1"/>
        <rFont val="Century Schoolbook"/>
        <family val="1"/>
      </rPr>
      <t>11.-</t>
    </r>
    <r>
      <rPr>
        <sz val="10"/>
        <color theme="1"/>
        <rFont val="Arial Narrow"/>
        <family val="2"/>
      </rPr>
      <t xml:space="preserve"> Gestionar logística, bienes y materiales para el proceso de matrícula.
</t>
    </r>
    <r>
      <rPr>
        <b/>
        <sz val="9"/>
        <color theme="1"/>
        <rFont val="Century Schoolbook"/>
        <family val="1"/>
      </rPr>
      <t>12.-</t>
    </r>
    <r>
      <rPr>
        <sz val="10"/>
        <color theme="1"/>
        <rFont val="Arial Narrow"/>
        <family val="2"/>
      </rPr>
      <t xml:space="preserve"> Elaborar Certificados de Matrícula.
</t>
    </r>
    <r>
      <rPr>
        <b/>
        <sz val="9"/>
        <color theme="1"/>
        <rFont val="Century Schoolbook"/>
        <family val="1"/>
      </rPr>
      <t>13.-</t>
    </r>
    <r>
      <rPr>
        <sz val="10"/>
        <color theme="1"/>
        <rFont val="Arial Narrow"/>
        <family val="2"/>
      </rPr>
      <t xml:space="preserve"> Atender a usuarios internos y externos.</t>
    </r>
  </si>
  <si>
    <r>
      <rPr>
        <b/>
        <sz val="9"/>
        <color theme="1"/>
        <rFont val="Century Schoolbook"/>
        <family val="1"/>
      </rPr>
      <t>1.-</t>
    </r>
    <r>
      <rPr>
        <sz val="10"/>
        <color theme="1"/>
        <rFont val="Arial Narrow"/>
        <family val="2"/>
      </rPr>
      <t xml:space="preserve"> Reporte de estudiantes matriculados.
</t>
    </r>
    <r>
      <rPr>
        <b/>
        <sz val="9"/>
        <color theme="1"/>
        <rFont val="Century Schoolbook"/>
        <family val="1"/>
      </rPr>
      <t>2.-</t>
    </r>
    <r>
      <rPr>
        <sz val="10"/>
        <color theme="1"/>
        <rFont val="Arial Narrow"/>
        <family val="2"/>
      </rPr>
      <t xml:space="preserve"> Reporte de estudiantes con matrícula menos del </t>
    </r>
    <r>
      <rPr>
        <sz val="10"/>
        <color theme="1"/>
        <rFont val="Century Schoolbook"/>
        <family val="1"/>
      </rPr>
      <t>60%</t>
    </r>
    <r>
      <rPr>
        <sz val="10"/>
        <color theme="1"/>
        <rFont val="Arial Narrow"/>
        <family val="2"/>
      </rPr>
      <t xml:space="preserve">.
</t>
    </r>
    <r>
      <rPr>
        <b/>
        <sz val="9"/>
        <color theme="1"/>
        <rFont val="Century Schoolbook"/>
        <family val="1"/>
      </rPr>
      <t>3.-</t>
    </r>
    <r>
      <rPr>
        <sz val="10"/>
        <color theme="1"/>
        <rFont val="Arial Narrow"/>
        <family val="2"/>
      </rPr>
      <t xml:space="preserve"> Reporte de estudiantes matriculados con Reconocimiento u Homologación.
</t>
    </r>
    <r>
      <rPr>
        <b/>
        <sz val="9"/>
        <color theme="1"/>
        <rFont val="Century Schoolbook"/>
        <family val="1"/>
      </rPr>
      <t>4.-</t>
    </r>
    <r>
      <rPr>
        <sz val="10"/>
        <color theme="1"/>
        <rFont val="Arial Narrow"/>
        <family val="2"/>
      </rPr>
      <t xml:space="preserve"> Reporte de estudiantes matriculados con tercera matrícula.
</t>
    </r>
    <r>
      <rPr>
        <b/>
        <sz val="9"/>
        <color theme="1"/>
        <rFont val="Century Schoolbook"/>
        <family val="1"/>
      </rPr>
      <t>5.-</t>
    </r>
    <r>
      <rPr>
        <sz val="10"/>
        <color theme="1"/>
        <rFont val="Arial Narrow"/>
        <family val="2"/>
      </rPr>
      <t xml:space="preserve"> Reporte de estudiantes matriculados con matrícula especial.
</t>
    </r>
    <r>
      <rPr>
        <b/>
        <sz val="9"/>
        <color theme="1"/>
        <rFont val="Century Schoolbook"/>
        <family val="1"/>
      </rPr>
      <t>6.-</t>
    </r>
    <r>
      <rPr>
        <sz val="10"/>
        <color theme="1"/>
        <rFont val="Arial Narrow"/>
        <family val="2"/>
      </rPr>
      <t xml:space="preserve"> Reporte de certificados de matrícula despachados.</t>
    </r>
  </si>
  <si>
    <t>* Jefe de la UMMOG
  Alicia Riera Flores, Mg. Sc.
* Analistas Estadística:
  Ing. Kléber Cedillo Montes,
  Lic. Maritza Ojeda Cueva,
* Analista de UMMOG
  Lic. Jessenia Aguayo Mora</t>
  </si>
  <si>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</si>
  <si>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Archivador de Cartón N° </t>
    </r>
    <r>
      <rPr>
        <sz val="10"/>
        <color theme="1"/>
        <rFont val="Century Schoolbook"/>
        <family val="1"/>
      </rPr>
      <t>15</t>
    </r>
    <r>
      <rPr>
        <sz val="10"/>
        <color theme="1"/>
        <rFont val="Arial Narrow"/>
        <family val="2"/>
      </rPr>
      <t xml:space="preserve"> con Tapa</t>
    </r>
  </si>
  <si>
    <r>
      <rPr>
        <sz val="10"/>
        <color theme="1"/>
        <rFont val="Arial Narrow"/>
        <family val="2"/>
      </rPr>
      <t xml:space="preserve">Archivadores de Cartón Plegable lomo </t>
    </r>
    <r>
      <rPr>
        <sz val="10"/>
        <color theme="1"/>
        <rFont val="Century Schoolbook"/>
        <family val="1"/>
      </rPr>
      <t xml:space="preserve">16 </t>
    </r>
    <r>
      <rPr>
        <sz val="10"/>
        <color theme="1"/>
        <rFont val="Arial Narrow"/>
        <family val="2"/>
      </rPr>
      <t xml:space="preserve">cms N° </t>
    </r>
    <r>
      <rPr>
        <sz val="10"/>
        <color theme="1"/>
        <rFont val="Century Schoolbook"/>
        <family val="1"/>
      </rPr>
      <t>3</t>
    </r>
  </si>
  <si>
    <t>Carpeta Folder de Cartulina Kraft (vincha incluida)</t>
  </si>
  <si>
    <r>
      <rPr>
        <b/>
        <sz val="9"/>
        <color theme="1"/>
        <rFont val="Century Schoolbook"/>
        <family val="1"/>
      </rPr>
      <t>2.-</t>
    </r>
    <r>
      <rPr>
        <sz val="10"/>
        <color theme="1"/>
        <rFont val="Arial Narrow"/>
        <family val="2"/>
      </rPr>
      <t xml:space="preserve"> Ejecutar y validar los cambios de paralelos, cambios de sección y retiros de carrera y/o asignaturas autorizados por el Consejo Directivo.</t>
    </r>
  </si>
  <si>
    <t>Matrículas, los cambios de paralelos, cambios de sección y retiros de carrera y/o asignaturas autorizados por el Consejo Directivo, ejecutadas y validadas.</t>
  </si>
  <si>
    <t>N° de autorizaciones de ejecución y validación para cambios de paralelos y retiros de carrera y/o asignaturas.</t>
  </si>
  <si>
    <r>
      <rPr>
        <b/>
        <sz val="9"/>
        <color theme="1"/>
        <rFont val="Century Schoolbook"/>
        <family val="1"/>
      </rPr>
      <t>1.-</t>
    </r>
    <r>
      <rPr>
        <sz val="10"/>
        <color theme="1"/>
        <rFont val="Arial Narrow"/>
        <family val="2"/>
      </rPr>
      <t xml:space="preserve"> Receptar y revisar Resoluciones para cambio de Paralelos.
</t>
    </r>
    <r>
      <rPr>
        <b/>
        <sz val="9"/>
        <color theme="1"/>
        <rFont val="Century Schoolbook"/>
        <family val="1"/>
      </rPr>
      <t>2.-</t>
    </r>
    <r>
      <rPr>
        <sz val="10"/>
        <color theme="1"/>
        <rFont val="Arial Narrow"/>
        <family val="2"/>
      </rPr>
      <t xml:space="preserve"> Receptar y revisar Resoluciones para retiros de Carrera a ejecutar en UMMOG.
</t>
    </r>
    <r>
      <rPr>
        <b/>
        <sz val="9"/>
        <color theme="1"/>
        <rFont val="Century Schoolbook"/>
        <family val="1"/>
      </rPr>
      <t>3.-</t>
    </r>
    <r>
      <rPr>
        <sz val="10"/>
        <color theme="1"/>
        <rFont val="Arial Narrow"/>
        <family val="2"/>
      </rPr>
      <t xml:space="preserve"> Receptar y revisar Resoluciones para retiro de asignaturas a ejecutar en UMMOG.</t>
    </r>
  </si>
  <si>
    <r>
      <rPr>
        <b/>
        <sz val="9"/>
        <color theme="1"/>
        <rFont val="Century Schoolbook"/>
        <family val="1"/>
      </rPr>
      <t>1.-</t>
    </r>
    <r>
      <rPr>
        <sz val="10"/>
        <color theme="1"/>
        <rFont val="Arial Narrow"/>
        <family val="2"/>
      </rPr>
      <t xml:space="preserve"> Reporte de cambios de paralelo autorizados por Consejo Directivo.
</t>
    </r>
    <r>
      <rPr>
        <b/>
        <sz val="9"/>
        <color theme="1"/>
        <rFont val="Century Schoolbook"/>
        <family val="1"/>
      </rPr>
      <t>2.-</t>
    </r>
    <r>
      <rPr>
        <sz val="10"/>
        <color theme="1"/>
        <rFont val="Arial Narrow"/>
        <family val="2"/>
      </rPr>
      <t xml:space="preserve"> Reporte de Retiro de Carreras, autorizados con Resolución de Consejo Directivo.
</t>
    </r>
    <r>
      <rPr>
        <b/>
        <sz val="9"/>
        <color theme="1"/>
        <rFont val="Century Schoolbook"/>
        <family val="1"/>
      </rPr>
      <t>3.-</t>
    </r>
    <r>
      <rPr>
        <sz val="10"/>
        <color theme="1"/>
        <rFont val="Arial Narrow"/>
        <family val="2"/>
      </rPr>
      <t xml:space="preserve"> Reporte de retiro de asignaturas, autorizados con Resolución de Consejo Directivo.</t>
    </r>
  </si>
  <si>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</si>
  <si>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Archivador de Cartón N° </t>
    </r>
    <r>
      <rPr>
        <sz val="10"/>
        <color theme="1"/>
        <rFont val="Century Schoolbook"/>
        <family val="1"/>
      </rPr>
      <t>15</t>
    </r>
    <r>
      <rPr>
        <sz val="10"/>
        <color theme="1"/>
        <rFont val="Arial Narrow"/>
        <family val="2"/>
      </rPr>
      <t xml:space="preserve"> con Tapa</t>
    </r>
  </si>
  <si>
    <r>
      <rPr>
        <sz val="10"/>
        <color theme="1"/>
        <rFont val="Arial Narrow"/>
        <family val="2"/>
      </rPr>
      <t xml:space="preserve">Archivadores de Cartón Plegable lomo </t>
    </r>
    <r>
      <rPr>
        <sz val="10"/>
        <color theme="1"/>
        <rFont val="Century Schoolbook"/>
        <family val="1"/>
      </rPr>
      <t xml:space="preserve">16 </t>
    </r>
    <r>
      <rPr>
        <sz val="10"/>
        <color theme="1"/>
        <rFont val="Arial Narrow"/>
        <family val="2"/>
      </rPr>
      <t xml:space="preserve">cms N° </t>
    </r>
    <r>
      <rPr>
        <sz val="10"/>
        <color theme="1"/>
        <rFont val="Century Schoolbook"/>
        <family val="1"/>
      </rPr>
      <t>3</t>
    </r>
  </si>
  <si>
    <t>MATRICULADOS SEGÚN AUTOIDENTIFICACIÓN ÉTINICA</t>
  </si>
  <si>
    <r>
      <rPr>
        <b/>
        <sz val="9"/>
        <color theme="1"/>
        <rFont val="Century Schoolbook"/>
        <family val="1"/>
      </rPr>
      <t>3.-</t>
    </r>
    <r>
      <rPr>
        <sz val="10"/>
        <color theme="1"/>
        <rFont val="Arial Narrow"/>
        <family val="2"/>
      </rPr>
      <t xml:space="preserve"> Coordinar y Ejecutar los Procesos de Movilidad.</t>
    </r>
  </si>
  <si>
    <t>Solicitudes de movilidad de los peticionarios para la elaboración del Informe Técnico de Reconocimiento u Homologación de Estudios de asignaturas, cursos o sus equivalentes de grado, revisados y remitidos.</t>
  </si>
  <si>
    <t>N° de solicitudes de movilidad para la elaboración del Informe de Reconocimiento u Homologación de Estudios de asignaturas, cursos o sus equivalentes, revisados y remitidos a Coordinaciones de Carrera y a Comisión Académica.</t>
  </si>
  <si>
    <r>
      <rPr>
        <b/>
        <sz val="9"/>
        <color theme="1"/>
        <rFont val="Century Schoolbook"/>
        <family val="1"/>
      </rPr>
      <t>1.-</t>
    </r>
    <r>
      <rPr>
        <sz val="10"/>
        <color theme="1"/>
        <rFont val="Arial Narrow"/>
        <family val="2"/>
      </rPr>
      <t xml:space="preserve"> Receptar y revisar las solicitudes de solicitudes de movilidad para la elaboración del Informe de Reconocimiento u Homologación de Estudios de asignaturas, cursos o sus equivalentes.
</t>
    </r>
    <r>
      <rPr>
        <b/>
        <sz val="9"/>
        <color theme="1"/>
        <rFont val="Century Schoolbook"/>
        <family val="1"/>
      </rPr>
      <t>2</t>
    </r>
    <r>
      <rPr>
        <sz val="9"/>
        <color theme="1"/>
        <rFont val="Century Schoolbook"/>
        <family val="1"/>
      </rPr>
      <t>.-</t>
    </r>
    <r>
      <rPr>
        <sz val="10"/>
        <color theme="1"/>
        <rFont val="Arial Narrow"/>
        <family val="2"/>
      </rPr>
      <t xml:space="preserve"> Remitir a Coordinaciones de Carrera las solicitudes de movilidad para la elaboración del Informe de Reconocimiento u Homologación de Estudios de asignaturas, cursos o sus equivalentes.
</t>
    </r>
    <r>
      <rPr>
        <b/>
        <sz val="9"/>
        <color theme="1"/>
        <rFont val="Century Schoolbook"/>
        <family val="1"/>
      </rPr>
      <t>3</t>
    </r>
    <r>
      <rPr>
        <sz val="9"/>
        <color theme="1"/>
        <rFont val="Century Schoolbook"/>
        <family val="1"/>
      </rPr>
      <t>.-</t>
    </r>
    <r>
      <rPr>
        <sz val="10"/>
        <color theme="1"/>
        <rFont val="Arial Narrow"/>
        <family val="2"/>
      </rPr>
      <t xml:space="preserve"> Remitir oficio y entregar Informes de Reconocimiento u Homologación de Estudios a Comisión Académica para aprobación de Consejo Directivo.
</t>
    </r>
    <r>
      <rPr>
        <b/>
        <sz val="9"/>
        <color theme="1"/>
        <rFont val="Century Schoolbook"/>
        <family val="1"/>
      </rPr>
      <t>4</t>
    </r>
    <r>
      <rPr>
        <sz val="9"/>
        <color theme="1"/>
        <rFont val="Century Schoolbook"/>
        <family val="1"/>
      </rPr>
      <t>.-</t>
    </r>
    <r>
      <rPr>
        <sz val="10"/>
        <color theme="1"/>
        <rFont val="Arial Narrow"/>
        <family val="2"/>
      </rPr>
      <t xml:space="preserve"> Remitir oficios al Decano siguiendo el órgano regular para la verificación y veracidad de la documentación presentada de estudiantes provenientes de IES externas.</t>
    </r>
  </si>
  <si>
    <r>
      <rPr>
        <sz val="10"/>
        <color theme="1"/>
        <rFont val="Arial Narrow"/>
        <family val="2"/>
      </rPr>
      <t xml:space="preserve">
</t>
    </r>
    <r>
      <rPr>
        <b/>
        <sz val="9"/>
        <color theme="1"/>
        <rFont val="Century Schoolbook"/>
        <family val="1"/>
      </rPr>
      <t>1</t>
    </r>
    <r>
      <rPr>
        <sz val="9"/>
        <color theme="1"/>
        <rFont val="Century Schoolbook"/>
        <family val="1"/>
      </rPr>
      <t>.-</t>
    </r>
    <r>
      <rPr>
        <sz val="10"/>
        <color theme="1"/>
        <rFont val="Arial Narrow"/>
        <family val="2"/>
      </rPr>
      <t xml:space="preserve"> Matriz General del proceso de movilidad de cada período académico.
</t>
    </r>
  </si>
  <si>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</si>
  <si>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Archivador de Cartón N° </t>
    </r>
    <r>
      <rPr>
        <sz val="10"/>
        <color theme="1"/>
        <rFont val="Century Schoolbook"/>
        <family val="1"/>
      </rPr>
      <t>15</t>
    </r>
    <r>
      <rPr>
        <sz val="10"/>
        <color theme="1"/>
        <rFont val="Arial Narrow"/>
        <family val="2"/>
      </rPr>
      <t xml:space="preserve"> con Tapa</t>
    </r>
  </si>
  <si>
    <r>
      <rPr>
        <sz val="10"/>
        <color theme="1"/>
        <rFont val="Arial Narrow"/>
        <family val="2"/>
      </rPr>
      <t xml:space="preserve">Archivadores de Cartón Plegable lomo </t>
    </r>
    <r>
      <rPr>
        <sz val="10"/>
        <color theme="1"/>
        <rFont val="Century Schoolbook"/>
        <family val="1"/>
      </rPr>
      <t>16</t>
    </r>
    <r>
      <rPr>
        <sz val="10"/>
        <color theme="1"/>
        <rFont val="Arial Narrow"/>
        <family val="2"/>
      </rPr>
      <t xml:space="preserve"> cms N° </t>
    </r>
    <r>
      <rPr>
        <sz val="10"/>
        <color theme="1"/>
        <rFont val="Century Schoolbook"/>
        <family val="1"/>
      </rPr>
      <t>3</t>
    </r>
  </si>
  <si>
    <r>
      <rPr>
        <b/>
        <sz val="9"/>
        <color theme="1"/>
        <rFont val="Century Schoolbook"/>
        <family val="1"/>
      </rPr>
      <t>4.-</t>
    </r>
    <r>
      <rPr>
        <sz val="10"/>
        <color theme="1"/>
        <rFont val="Arial Narrow"/>
        <family val="2"/>
      </rPr>
      <t xml:space="preserve"> Coordinar los procesos de registros de atención solicitudes de reconocimiento u homologación de estudios de asignaturas, cursos o sus equivalente de grado.</t>
    </r>
  </si>
  <si>
    <t>Atención de los casos de solicitudes de Reconocimiento u Homologación de Estudios de asignaturas, cursos o sus equivalentes de grado, coordinados.</t>
  </si>
  <si>
    <r>
      <rPr>
        <sz val="10"/>
        <color theme="1"/>
        <rFont val="Arial Narrow"/>
        <family val="2"/>
      </rPr>
      <t xml:space="preserve">La meta N° </t>
    </r>
    <r>
      <rPr>
        <sz val="10"/>
        <color theme="1"/>
        <rFont val="Century Schoolbook"/>
        <family val="1"/>
      </rPr>
      <t>4</t>
    </r>
    <r>
      <rPr>
        <sz val="10"/>
        <color theme="1"/>
        <rFont val="Arial Narrow"/>
        <family val="2"/>
      </rPr>
      <t xml:space="preserve"> no se ingresa información porque esta actividad está implícita en la meta N° </t>
    </r>
    <r>
      <rPr>
        <sz val="10"/>
        <color theme="1"/>
        <rFont val="Century Schoolbook"/>
        <family val="1"/>
      </rPr>
      <t>3.</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</si>
  <si>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</si>
  <si>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</si>
  <si>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</si>
  <si>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</si>
  <si>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b/>
        <sz val="9"/>
        <color theme="1"/>
        <rFont val="Century Schoolbook"/>
        <family val="1"/>
      </rPr>
      <t>5.-</t>
    </r>
    <r>
      <rPr>
        <sz val="10"/>
        <color theme="1"/>
        <rFont val="Arial Narrow"/>
        <family val="2"/>
      </rPr>
      <t xml:space="preserve"> Apertura del Sistema para registro de calificaciones extemporáneas según resolución del Consejo Directivo.</t>
    </r>
  </si>
  <si>
    <t>Actas de calificaciones recibidas de los docentes en cada periodo académico para el control del récord académico de las y los estudiantes en la plataforma informática de la UTMACH, revisados y validados.</t>
  </si>
  <si>
    <t>N° de Resoluciones de Consejo Directivo de autorización de apertura del sistema para el registro de calificaciones extemporáneas.</t>
  </si>
  <si>
    <r>
      <rPr>
        <b/>
        <sz val="9"/>
        <color theme="1"/>
        <rFont val="Century Schoolbook"/>
        <family val="1"/>
      </rPr>
      <t>1.-</t>
    </r>
    <r>
      <rPr>
        <sz val="10"/>
        <color theme="1"/>
        <rFont val="Arial Narrow"/>
        <family val="2"/>
      </rPr>
      <t xml:space="preserve"> Receptar y ejecutar las resoluciones recibidas de Consejo Directivo de autorización para apertura del sistema para registro de calificaciones extemporáneas.
</t>
    </r>
    <r>
      <rPr>
        <b/>
        <sz val="10"/>
        <color theme="1"/>
        <rFont val="Century Schoolbook"/>
        <family val="1"/>
      </rPr>
      <t>2</t>
    </r>
    <r>
      <rPr>
        <b/>
        <sz val="9"/>
        <color theme="1"/>
        <rFont val="Century Schoolbook"/>
        <family val="1"/>
      </rPr>
      <t>.-</t>
    </r>
    <r>
      <rPr>
        <sz val="10"/>
        <color theme="1"/>
        <rFont val="Arial Narrow"/>
        <family val="2"/>
      </rPr>
      <t xml:space="preserve"> Registrar calificaciones manualmente de Homologaciones, Rectificación de Calificaciones, Recalificaciones y Calificaciones históricas.
</t>
    </r>
    <r>
      <rPr>
        <b/>
        <sz val="10"/>
        <color theme="1"/>
        <rFont val="Century Schoolbook"/>
        <family val="1"/>
      </rPr>
      <t>3</t>
    </r>
    <r>
      <rPr>
        <b/>
        <sz val="9"/>
        <color theme="1"/>
        <rFont val="Century Schoolbook"/>
        <family val="1"/>
      </rPr>
      <t>.-</t>
    </r>
    <r>
      <rPr>
        <sz val="10"/>
        <color theme="1"/>
        <rFont val="Arial Narrow"/>
        <family val="2"/>
      </rPr>
      <t xml:space="preserve"> Emitir Certificados de Promoción o Récord Académico.
</t>
    </r>
    <r>
      <rPr>
        <b/>
        <sz val="9"/>
        <color theme="1"/>
        <rFont val="Century Schoolbook"/>
        <family val="1"/>
      </rPr>
      <t>4.-</t>
    </r>
    <r>
      <rPr>
        <sz val="10"/>
        <color theme="1"/>
        <rFont val="Arial Narrow"/>
        <family val="2"/>
      </rPr>
      <t xml:space="preserve"> Emitir Certificados de Culminación de Malla.
</t>
    </r>
    <r>
      <rPr>
        <b/>
        <sz val="9"/>
        <color theme="1"/>
        <rFont val="Century Schoolbook"/>
        <family val="1"/>
      </rPr>
      <t>5.-</t>
    </r>
    <r>
      <rPr>
        <sz val="10"/>
        <color theme="1"/>
        <rFont val="Arial Narrow"/>
        <family val="2"/>
      </rPr>
      <t xml:space="preserve"> Emitir Certificados de Promedio Global de notas.
</t>
    </r>
    <r>
      <rPr>
        <b/>
        <sz val="9"/>
        <color theme="1"/>
        <rFont val="Century Schoolbook"/>
        <family val="1"/>
      </rPr>
      <t>6.-</t>
    </r>
    <r>
      <rPr>
        <sz val="10"/>
        <color theme="1"/>
        <rFont val="Arial Narrow"/>
        <family val="2"/>
      </rPr>
      <t xml:space="preserve"> Emitir reporte de mejores estudiantes por semestre, carrera y periodo.
</t>
    </r>
    <r>
      <rPr>
        <b/>
        <sz val="9"/>
        <color theme="1"/>
        <rFont val="Century Schoolbook"/>
        <family val="1"/>
      </rPr>
      <t>7.-</t>
    </r>
    <r>
      <rPr>
        <sz val="10"/>
        <color theme="1"/>
        <rFont val="Arial Narrow"/>
        <family val="2"/>
      </rPr>
      <t xml:space="preserve"> Emitir Reporte de Mejor egresado por período y/o carrera.
</t>
    </r>
    <r>
      <rPr>
        <b/>
        <sz val="9"/>
        <color theme="1"/>
        <rFont val="Century Schoolbook"/>
        <family val="1"/>
      </rPr>
      <t>8.-</t>
    </r>
    <r>
      <rPr>
        <sz val="10"/>
        <color theme="1"/>
        <rFont val="Arial Narrow"/>
        <family val="2"/>
      </rPr>
      <t xml:space="preserve"> Emitir Certificado de inicio y fin de carrera.
</t>
    </r>
    <r>
      <rPr>
        <b/>
        <sz val="9"/>
        <color theme="1"/>
        <rFont val="Century Schoolbook"/>
        <family val="1"/>
      </rPr>
      <t>9.-</t>
    </r>
    <r>
      <rPr>
        <sz val="10"/>
        <color theme="1"/>
        <rFont val="Arial Narrow"/>
        <family val="2"/>
      </rPr>
      <t xml:space="preserve"> Emitir informe de estudiantes que van a Internado Rotativo.
</t>
    </r>
    <r>
      <rPr>
        <b/>
        <sz val="9"/>
        <color theme="1"/>
        <rFont val="Century Schoolbook"/>
        <family val="1"/>
      </rPr>
      <t>10.-</t>
    </r>
    <r>
      <rPr>
        <sz val="10"/>
        <color theme="1"/>
        <rFont val="Arial Narrow"/>
        <family val="2"/>
      </rPr>
      <t xml:space="preserve"> Actualizar cartillas del estudiante en el SIUTMACH.
</t>
    </r>
    <r>
      <rPr>
        <b/>
        <sz val="9"/>
        <color theme="1"/>
        <rFont val="Century Schoolbook"/>
        <family val="1"/>
      </rPr>
      <t>11.-</t>
    </r>
    <r>
      <rPr>
        <sz val="10"/>
        <color theme="1"/>
        <rFont val="Arial Narrow"/>
        <family val="2"/>
      </rPr>
      <t xml:space="preserve"> Emitir reporte de docentes que no han entregado calificaciones acorde a calendario académico.</t>
    </r>
  </si>
  <si>
    <r>
      <rPr>
        <b/>
        <sz val="9"/>
        <color theme="1"/>
        <rFont val="Century Schoolbook"/>
        <family val="1"/>
      </rPr>
      <t>1.-</t>
    </r>
    <r>
      <rPr>
        <sz val="10"/>
        <color theme="1"/>
        <rFont val="Arial Narrow"/>
        <family val="2"/>
      </rPr>
      <t xml:space="preserve"> Matriz de resoluciones tramitadas de apertura de sistema para registro calificaciones extemporáneas.
</t>
    </r>
    <r>
      <rPr>
        <b/>
        <sz val="9"/>
        <color theme="1"/>
        <rFont val="Century Schoolbook"/>
        <family val="1"/>
      </rPr>
      <t>2.-</t>
    </r>
    <r>
      <rPr>
        <sz val="10"/>
        <color theme="1"/>
        <rFont val="Arial Narrow"/>
        <family val="2"/>
      </rPr>
      <t xml:space="preserve"> Reporte de actas de calificaciones finalizadas y ya validadas por docente en SIUTMACH.
</t>
    </r>
    <r>
      <rPr>
        <b/>
        <sz val="9"/>
        <color theme="1"/>
        <rFont val="Century Schoolbook"/>
        <family val="1"/>
      </rPr>
      <t>3.-</t>
    </r>
    <r>
      <rPr>
        <sz val="10"/>
        <color theme="1"/>
        <rFont val="Arial Narrow"/>
        <family val="2"/>
      </rPr>
      <t xml:space="preserve"> Reporte de registro de ingreso de calificaciones por Reconocimiento u Homologación y/o validación de calificaciones, Rectificación, y Calificaciones históricas.
</t>
    </r>
    <r>
      <rPr>
        <b/>
        <sz val="9"/>
        <color theme="1"/>
        <rFont val="Century Schoolbook"/>
        <family val="1"/>
      </rPr>
      <t>4.-</t>
    </r>
    <r>
      <rPr>
        <sz val="10"/>
        <color theme="1"/>
        <rFont val="Arial Narrow"/>
        <family val="2"/>
      </rPr>
      <t xml:space="preserve"> Reporte de certificados de promoción o récord académico.
</t>
    </r>
    <r>
      <rPr>
        <b/>
        <sz val="9"/>
        <color theme="1"/>
        <rFont val="Century Schoolbook"/>
        <family val="1"/>
      </rPr>
      <t>5.-</t>
    </r>
    <r>
      <rPr>
        <sz val="10"/>
        <color theme="1"/>
        <rFont val="Arial Narrow"/>
        <family val="2"/>
      </rPr>
      <t xml:space="preserve"> Reporte de mejores estudiantes por semestre, carrera y periodo.
</t>
    </r>
    <r>
      <rPr>
        <b/>
        <sz val="9"/>
        <color theme="1"/>
        <rFont val="Century Schoolbook"/>
        <family val="1"/>
      </rPr>
      <t>6.-</t>
    </r>
    <r>
      <rPr>
        <sz val="10"/>
        <color theme="1"/>
        <rFont val="Arial Narrow"/>
        <family val="2"/>
      </rPr>
      <t xml:space="preserve"> Reporte de Mejor egresado por período y/o carrera.
</t>
    </r>
    <r>
      <rPr>
        <b/>
        <sz val="9"/>
        <color theme="1"/>
        <rFont val="Century Schoolbook"/>
        <family val="1"/>
      </rPr>
      <t>7.-</t>
    </r>
    <r>
      <rPr>
        <sz val="10"/>
        <color theme="1"/>
        <rFont val="Arial Narrow"/>
        <family val="2"/>
      </rPr>
      <t xml:space="preserve"> Reporte de estudiantes que van a Internado Rotativo.
</t>
    </r>
    <r>
      <rPr>
        <b/>
        <sz val="9"/>
        <color theme="1"/>
        <rFont val="Century Schoolbook"/>
        <family val="1"/>
      </rPr>
      <t>8.-</t>
    </r>
    <r>
      <rPr>
        <sz val="10"/>
        <color theme="1"/>
        <rFont val="Arial Narrow"/>
        <family val="2"/>
      </rPr>
      <t xml:space="preserve"> Reporte de docentes que no han entregado calificaciones acorde a calendario académico.</t>
    </r>
  </si>
  <si>
    <t>* Jefe de la UMMOG
  Alicia Riera Flores, Mg. Sc.
* Analistas Estadística:
  Ing. Kléber Cedillo Montes,
  Lic. Maritza Ojeda Cueva</t>
  </si>
  <si>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</si>
  <si>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</si>
  <si>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</si>
  <si>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</si>
  <si>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b/>
        <sz val="9"/>
        <color theme="1"/>
        <rFont val="Century Schoolbook"/>
        <family val="1"/>
      </rPr>
      <t>6.-</t>
    </r>
    <r>
      <rPr>
        <sz val="10"/>
        <color theme="1"/>
        <rFont val="Arial Narrow"/>
        <family val="2"/>
      </rPr>
      <t xml:space="preserve"> Organizar y supervisar las fases del proceso de titulación.</t>
    </r>
  </si>
  <si>
    <t>Fases del proceso de titulación, organizado y supervisado.</t>
  </si>
  <si>
    <t>N° de procesos de titulación organizados y supervisados.</t>
  </si>
  <si>
    <r>
      <rPr>
        <b/>
        <sz val="9"/>
        <color theme="1"/>
        <rFont val="Century Schoolbook"/>
        <family val="1"/>
      </rPr>
      <t>1.-</t>
    </r>
    <r>
      <rPr>
        <sz val="10"/>
        <color theme="1"/>
        <rFont val="Arial Narrow"/>
        <family val="2"/>
      </rPr>
      <t xml:space="preserve"> Coordinar y Planificar proceso de titulación a nivel de Facultad.
</t>
    </r>
    <r>
      <rPr>
        <b/>
        <sz val="9"/>
        <color theme="1"/>
        <rFont val="Century Schoolbook"/>
        <family val="1"/>
      </rPr>
      <t>2.-</t>
    </r>
    <r>
      <rPr>
        <sz val="10"/>
        <color theme="1"/>
        <rFont val="Arial Narrow"/>
        <family val="2"/>
      </rPr>
      <t xml:space="preserve"> Coordinar los procesos de titulación con las Coordinaciones de Carrera.
</t>
    </r>
    <r>
      <rPr>
        <b/>
        <sz val="9"/>
        <color theme="1"/>
        <rFont val="Century Schoolbook"/>
        <family val="1"/>
      </rPr>
      <t>3.-</t>
    </r>
    <r>
      <rPr>
        <sz val="10"/>
        <color theme="1"/>
        <rFont val="Arial Narrow"/>
        <family val="2"/>
      </rPr>
      <t xml:space="preserve"> Revisar y validar el cumplimiento de la malla, perdida de gratuidad por acumular el 30% de créditos reprobados y segundo o más títulos profesionales obtenidos.
</t>
    </r>
    <r>
      <rPr>
        <b/>
        <sz val="9"/>
        <color theme="1"/>
        <rFont val="Century Schoolbook"/>
        <family val="1"/>
      </rPr>
      <t>4.-</t>
    </r>
    <r>
      <rPr>
        <sz val="10"/>
        <color theme="1"/>
        <rFont val="Arial Narrow"/>
        <family val="2"/>
      </rPr>
      <t xml:space="preserve"> Ingresar fecha de fin de periodo.
</t>
    </r>
    <r>
      <rPr>
        <b/>
        <sz val="9"/>
        <color theme="1"/>
        <rFont val="Century Schoolbook"/>
        <family val="1"/>
      </rPr>
      <t>5.-</t>
    </r>
    <r>
      <rPr>
        <sz val="10"/>
        <color theme="1"/>
        <rFont val="Arial Narrow"/>
        <family val="2"/>
      </rPr>
      <t xml:space="preserve"> Receptar, revisar requisitos habilitantes para validar matrícula en proceso de titulación.
</t>
    </r>
    <r>
      <rPr>
        <b/>
        <sz val="9"/>
        <color theme="1"/>
        <rFont val="Century Schoolbook"/>
        <family val="1"/>
      </rPr>
      <t>6.-</t>
    </r>
    <r>
      <rPr>
        <sz val="10"/>
        <color theme="1"/>
        <rFont val="Arial Narrow"/>
        <family val="2"/>
      </rPr>
      <t xml:space="preserve"> Descargar matrices tutores y comité evaluador para aprobación de Comisión Académica y Consejo Directivo.
</t>
    </r>
    <r>
      <rPr>
        <b/>
        <sz val="9"/>
        <color theme="1"/>
        <rFont val="Century Schoolbook"/>
        <family val="1"/>
      </rPr>
      <t>7.-</t>
    </r>
    <r>
      <rPr>
        <sz val="10"/>
        <color theme="1"/>
        <rFont val="Arial Narrow"/>
        <family val="2"/>
      </rPr>
      <t xml:space="preserve"> Imprimir listados de estudiantes aptos para rendir examen complexivo y supervisión del mismo.
</t>
    </r>
    <r>
      <rPr>
        <b/>
        <sz val="9"/>
        <color theme="1"/>
        <rFont val="Century Schoolbook"/>
        <family val="1"/>
      </rPr>
      <t>8.-</t>
    </r>
    <r>
      <rPr>
        <sz val="10"/>
        <color theme="1"/>
        <rFont val="Arial Narrow"/>
        <family val="2"/>
      </rPr>
      <t xml:space="preserve"> Ingresar a la plataforma de titulación fecha, hora y lugar de sustentación.
</t>
    </r>
    <r>
      <rPr>
        <b/>
        <sz val="9"/>
        <color theme="1"/>
        <rFont val="Century Schoolbook"/>
        <family val="1"/>
      </rPr>
      <t>9.-</t>
    </r>
    <r>
      <rPr>
        <sz val="10"/>
        <color theme="1"/>
        <rFont val="Arial Narrow"/>
        <family val="2"/>
      </rPr>
      <t xml:space="preserve"> Coordinar y supervisar las sustentaciones de Trabajo de Titulación y Examen Complexivo.
</t>
    </r>
    <r>
      <rPr>
        <b/>
        <sz val="9"/>
        <color theme="1"/>
        <rFont val="Century Schoolbook"/>
        <family val="1"/>
      </rPr>
      <t>10.-</t>
    </r>
    <r>
      <rPr>
        <sz val="10"/>
        <color theme="1"/>
        <rFont val="Arial Narrow"/>
        <family val="2"/>
      </rPr>
      <t xml:space="preserve"> Activar Especialista Suplente del Comité Evaluador a petición del Coordinador de Carrera.
</t>
    </r>
    <r>
      <rPr>
        <b/>
        <sz val="9"/>
        <color theme="1"/>
        <rFont val="Century Schoolbook"/>
        <family val="1"/>
      </rPr>
      <t>11.-</t>
    </r>
    <r>
      <rPr>
        <sz val="10"/>
        <color theme="1"/>
        <rFont val="Arial Narrow"/>
        <family val="2"/>
      </rPr>
      <t xml:space="preserve"> Generar actas de calificaciones y estudiante pueda subir el trabajo al sistema.
</t>
    </r>
    <r>
      <rPr>
        <b/>
        <sz val="9"/>
        <color theme="1"/>
        <rFont val="Century Schoolbook"/>
        <family val="1"/>
      </rPr>
      <t>12.-</t>
    </r>
    <r>
      <rPr>
        <sz val="10"/>
        <color theme="1"/>
        <rFont val="Arial Narrow"/>
        <family val="2"/>
      </rPr>
      <t xml:space="preserve"> Validar trabajo escrito de ambas opciones de titulación en la plataforma de titulación.
</t>
    </r>
    <r>
      <rPr>
        <b/>
        <sz val="9"/>
        <color theme="1"/>
        <rFont val="Century Schoolbook"/>
        <family val="1"/>
      </rPr>
      <t>13.-</t>
    </r>
    <r>
      <rPr>
        <sz val="10"/>
        <color theme="1"/>
        <rFont val="Arial Narrow"/>
        <family val="2"/>
      </rPr>
      <t xml:space="preserve"> Coordinar validación de los certificados de no adeudar, hoja de ruta.
</t>
    </r>
    <r>
      <rPr>
        <b/>
        <sz val="9"/>
        <color theme="1"/>
        <rFont val="Century Schoolbook"/>
        <family val="1"/>
      </rPr>
      <t>14.-</t>
    </r>
    <r>
      <rPr>
        <sz val="10"/>
        <color theme="1"/>
        <rFont val="Arial Narrow"/>
        <family val="2"/>
      </rPr>
      <t xml:space="preserve"> Emitir informe para Decanato sobre traslado de especies de Tesorería a Secretaría General.
</t>
    </r>
    <r>
      <rPr>
        <b/>
        <sz val="9"/>
        <color theme="1"/>
        <rFont val="Century Schoolbook"/>
        <family val="1"/>
      </rPr>
      <t>15.-</t>
    </r>
    <r>
      <rPr>
        <sz val="10"/>
        <color theme="1"/>
        <rFont val="Arial Narrow"/>
        <family val="2"/>
      </rPr>
      <t xml:space="preserve"> Ingresar, revisar y actualizar la información cargada en el SIUTMACH para la impresión de títulos y registro en la SENESCYT.
</t>
    </r>
    <r>
      <rPr>
        <b/>
        <sz val="9"/>
        <color theme="1"/>
        <rFont val="Century Schoolbook"/>
        <family val="1"/>
      </rPr>
      <t>16.-</t>
    </r>
    <r>
      <rPr>
        <sz val="10"/>
        <color theme="1"/>
        <rFont val="Arial Narrow"/>
        <family val="2"/>
      </rPr>
      <t xml:space="preserve"> Revisar y validar los promedios de grado, para generación de acta consolidada.
</t>
    </r>
    <r>
      <rPr>
        <b/>
        <sz val="9"/>
        <color theme="1"/>
        <rFont val="Century Schoolbook"/>
        <family val="1"/>
      </rPr>
      <t>17.-</t>
    </r>
    <r>
      <rPr>
        <sz val="10"/>
        <color theme="1"/>
        <rFont val="Arial Narrow"/>
        <family val="2"/>
      </rPr>
      <t xml:space="preserve"> Generar Informes de Aptitud Legal por carrera, para aprobación de Consejo Directivo.
</t>
    </r>
    <r>
      <rPr>
        <b/>
        <sz val="9"/>
        <color theme="1"/>
        <rFont val="Century Schoolbook"/>
        <family val="1"/>
      </rPr>
      <t>18.-</t>
    </r>
    <r>
      <rPr>
        <sz val="10"/>
        <color theme="1"/>
        <rFont val="Arial Narrow"/>
        <family val="2"/>
      </rPr>
      <t xml:space="preserve"> Generar Actas de Consolidadas y de Graduación.
</t>
    </r>
    <r>
      <rPr>
        <b/>
        <sz val="9"/>
        <color theme="1"/>
        <rFont val="Century Schoolbook"/>
        <family val="1"/>
      </rPr>
      <t>19.-</t>
    </r>
    <r>
      <rPr>
        <sz val="10"/>
        <color theme="1"/>
        <rFont val="Arial Narrow"/>
        <family val="2"/>
      </rPr>
      <t xml:space="preserve"> Emitir informe para Decanato solicitando el registro e impresión de los títulos.
</t>
    </r>
    <r>
      <rPr>
        <b/>
        <sz val="9"/>
        <color theme="1"/>
        <rFont val="Century Schoolbook"/>
        <family val="1"/>
      </rPr>
      <t>20.-</t>
    </r>
    <r>
      <rPr>
        <sz val="10"/>
        <color theme="1"/>
        <rFont val="Arial Narrow"/>
        <family val="2"/>
      </rPr>
      <t xml:space="preserve"> Convocar y asistir en la Inducción para el Evento de Incorporación.
</t>
    </r>
    <r>
      <rPr>
        <b/>
        <sz val="9"/>
        <color theme="1"/>
        <rFont val="Century Schoolbook"/>
        <family val="1"/>
      </rPr>
      <t>21.-</t>
    </r>
    <r>
      <rPr>
        <sz val="10"/>
        <color theme="1"/>
        <rFont val="Arial Narrow"/>
        <family val="2"/>
      </rPr>
      <t xml:space="preserve"> Elaborar Programa de incorporaciones.
</t>
    </r>
    <r>
      <rPr>
        <b/>
        <sz val="9"/>
        <color theme="1"/>
        <rFont val="Century Schoolbook"/>
        <family val="1"/>
      </rPr>
      <t>22.-</t>
    </r>
    <r>
      <rPr>
        <sz val="10"/>
        <color theme="1"/>
        <rFont val="Arial Narrow"/>
        <family val="2"/>
      </rPr>
      <t xml:space="preserve"> Coordinar con Dirección de Comunicación eventos de Incorporación.
</t>
    </r>
    <r>
      <rPr>
        <b/>
        <sz val="9"/>
        <color theme="1"/>
        <rFont val="Century Schoolbook"/>
        <family val="1"/>
      </rPr>
      <t>23.-</t>
    </r>
    <r>
      <rPr>
        <sz val="10"/>
        <color theme="1"/>
        <rFont val="Arial Narrow"/>
        <family val="2"/>
      </rPr>
      <t xml:space="preserve"> Emitir certificados de estar legalmente matriculados en el proceso de titulación.
</t>
    </r>
    <r>
      <rPr>
        <b/>
        <sz val="9"/>
        <color theme="1"/>
        <rFont val="Century Schoolbook"/>
        <family val="1"/>
      </rPr>
      <t>24.-</t>
    </r>
    <r>
      <rPr>
        <sz val="10"/>
        <color theme="1"/>
        <rFont val="Arial Narrow"/>
        <family val="2"/>
      </rPr>
      <t xml:space="preserve"> Remitir oficios de autorización de la compra de títulos de promociones antiguas.
</t>
    </r>
    <r>
      <rPr>
        <b/>
        <sz val="9"/>
        <color theme="1"/>
        <rFont val="Century Schoolbook"/>
        <family val="1"/>
      </rPr>
      <t>25.-</t>
    </r>
    <r>
      <rPr>
        <sz val="10"/>
        <color theme="1"/>
        <rFont val="Arial Narrow"/>
        <family val="2"/>
      </rPr>
      <t xml:space="preserve"> Generar fotocopias certificadas de actas de calificaciones, graduación, consolidada de grado. 
</t>
    </r>
    <r>
      <rPr>
        <b/>
        <sz val="9"/>
        <color theme="1"/>
        <rFont val="Century Schoolbook"/>
        <family val="1"/>
      </rPr>
      <t>26.-</t>
    </r>
    <r>
      <rPr>
        <sz val="10"/>
        <color theme="1"/>
        <rFont val="Arial Narrow"/>
        <family val="2"/>
      </rPr>
      <t xml:space="preserve"> Atender a usuarios internos y externos.</t>
    </r>
  </si>
  <si>
    <r>
      <rPr>
        <b/>
        <sz val="9"/>
        <color theme="1"/>
        <rFont val="Century Schoolbook"/>
        <family val="1"/>
      </rPr>
      <t>1.-</t>
    </r>
    <r>
      <rPr>
        <sz val="10"/>
        <color theme="1"/>
        <rFont val="Arial Narrow"/>
        <family val="2"/>
      </rPr>
      <t xml:space="preserve"> Correos coordinando el proceso de titulación.
</t>
    </r>
    <r>
      <rPr>
        <b/>
        <sz val="9"/>
        <color theme="1"/>
        <rFont val="Century Schoolbook"/>
        <family val="1"/>
      </rPr>
      <t>2.-</t>
    </r>
    <r>
      <rPr>
        <sz val="10"/>
        <color theme="1"/>
        <rFont val="Arial Narrow"/>
        <family val="2"/>
      </rPr>
      <t xml:space="preserve"> Reporte de alumnos legalmente matriculados para el proceso de titulación y hoja de matrícula.
</t>
    </r>
    <r>
      <rPr>
        <b/>
        <sz val="9"/>
        <color theme="1"/>
        <rFont val="Century Schoolbook"/>
        <family val="1"/>
      </rPr>
      <t>3.-</t>
    </r>
    <r>
      <rPr>
        <sz val="10"/>
        <color theme="1"/>
        <rFont val="Arial Narrow"/>
        <family val="2"/>
      </rPr>
      <t xml:space="preserve"> Reporte de estudiantes graduados.
</t>
    </r>
    <r>
      <rPr>
        <b/>
        <sz val="9"/>
        <color theme="1"/>
        <rFont val="Century Schoolbook"/>
        <family val="1"/>
      </rPr>
      <t>4.-</t>
    </r>
    <r>
      <rPr>
        <sz val="10"/>
        <color theme="1"/>
        <rFont val="Arial Narrow"/>
        <family val="2"/>
      </rPr>
      <t xml:space="preserve"> Oficios y correos enviados para el evento de graduación.</t>
    </r>
  </si>
  <si>
    <r>
      <rPr>
        <b/>
        <sz val="9"/>
        <color theme="1"/>
        <rFont val="Century Schoolbook"/>
        <family val="1"/>
      </rPr>
      <t>7.-</t>
    </r>
    <r>
      <rPr>
        <sz val="10"/>
        <color theme="1"/>
        <rFont val="Arial Narrow"/>
        <family val="2"/>
      </rPr>
      <t xml:space="preserve"> Emitir Informes de designación de tutor y comité evaluador.</t>
    </r>
  </si>
  <si>
    <t>Informes de designación de tutor y comité evaluador, efectuado.</t>
  </si>
  <si>
    <t>N° de Informes de designación de tutores y comité evaluador emitidos.</t>
  </si>
  <si>
    <r>
      <rPr>
        <b/>
        <sz val="9"/>
        <color theme="1"/>
        <rFont val="Century Schoolbook"/>
        <family val="1"/>
      </rPr>
      <t>1.-</t>
    </r>
    <r>
      <rPr>
        <sz val="10"/>
        <color theme="1"/>
        <rFont val="Arial Narrow"/>
        <family val="2"/>
      </rPr>
      <t xml:space="preserve"> Receptar informes de designación de tutor y comité evaluador por parte de los Coordinadores de Carrera firmados.
</t>
    </r>
    <r>
      <rPr>
        <b/>
        <sz val="9"/>
        <color theme="1"/>
        <rFont val="Century Schoolbook"/>
        <family val="1"/>
      </rPr>
      <t>2.-</t>
    </r>
    <r>
      <rPr>
        <sz val="10"/>
        <color theme="1"/>
        <rFont val="Arial Narrow"/>
        <family val="2"/>
      </rPr>
      <t xml:space="preserve"> Remitir a Comisión Académica los Informes de designación de tutor y comité evaluador para su análisis y aprobación.</t>
    </r>
  </si>
  <si>
    <r>
      <rPr>
        <b/>
        <sz val="9"/>
        <color theme="1"/>
        <rFont val="Century Schoolbook"/>
        <family val="1"/>
      </rPr>
      <t>1.-</t>
    </r>
    <r>
      <rPr>
        <sz val="10"/>
        <color theme="1"/>
        <rFont val="Arial Narrow"/>
        <family val="2"/>
      </rPr>
      <t xml:space="preserve"> Resoluciones de Consejo Directivo de aprobación de los Informes de designación de tutor y comité evaluador.</t>
    </r>
  </si>
  <si>
    <t>* Jefe de la UMMOG
  Alicia Riera Flores, Mg. Sc.</t>
  </si>
  <si>
    <r>
      <rPr>
        <b/>
        <sz val="9"/>
        <color theme="1"/>
        <rFont val="Century Schoolbook"/>
        <family val="1"/>
      </rPr>
      <t>8.-</t>
    </r>
    <r>
      <rPr>
        <sz val="10"/>
        <color theme="1"/>
        <rFont val="Arial Narrow"/>
        <family val="2"/>
      </rPr>
      <t xml:space="preserve"> Revisar y emitir informes al Consejo Directivo sobre la aptitud legal y graduación.</t>
    </r>
  </si>
  <si>
    <t>Informes al Consejo Directivo sobre la aptitud legal y graduación, revisado y emitido.</t>
  </si>
  <si>
    <t>N° de informes de aptitud legal y actas de graduación emitidos y aprobados por Consejo Directivo.</t>
  </si>
  <si>
    <r>
      <rPr>
        <b/>
        <sz val="9"/>
        <color theme="1"/>
        <rFont val="Century Schoolbook"/>
        <family val="1"/>
      </rPr>
      <t>1.-</t>
    </r>
    <r>
      <rPr>
        <sz val="10"/>
        <color theme="1"/>
        <rFont val="Arial Narrow"/>
        <family val="2"/>
      </rPr>
      <t xml:space="preserve"> Emitir los informes de aptitud legal y actas de graduación con firma electrónica en el SIUTMACH.
</t>
    </r>
    <r>
      <rPr>
        <b/>
        <sz val="9"/>
        <color theme="1"/>
        <rFont val="Century Schoolbook"/>
        <family val="1"/>
      </rPr>
      <t>2.-</t>
    </r>
    <r>
      <rPr>
        <sz val="10"/>
        <color theme="1"/>
        <rFont val="Arial Narrow"/>
        <family val="2"/>
      </rPr>
      <t xml:space="preserve"> Elaborar oficio para el Consejo Directivo solicitando la aprobación de la aptitud legal y graduación de los estudiantes del proceso de titulación.
</t>
    </r>
    <r>
      <rPr>
        <b/>
        <sz val="9"/>
        <color theme="1"/>
        <rFont val="Century Schoolbook"/>
        <family val="1"/>
      </rPr>
      <t>3.-</t>
    </r>
    <r>
      <rPr>
        <sz val="10"/>
        <color theme="1"/>
        <rFont val="Arial Narrow"/>
        <family val="2"/>
      </rPr>
      <t xml:space="preserve"> Receptar certificados de no adeudar y recibo único de ingreso a caja de estudiantes que pierden gratuidad y/o poseen otro título.
</t>
    </r>
    <r>
      <rPr>
        <b/>
        <sz val="9"/>
        <color theme="1"/>
        <rFont val="Century Schoolbook"/>
        <family val="1"/>
      </rPr>
      <t>4.-</t>
    </r>
    <r>
      <rPr>
        <sz val="10"/>
        <color theme="1"/>
        <rFont val="Arial Narrow"/>
        <family val="2"/>
      </rPr>
      <t xml:space="preserve"> Emitir, revisar y actualizar la información cargada en el SIUTMACH para la impresión de títulos y registro en la SENESCYT.</t>
    </r>
  </si>
  <si>
    <r>
      <rPr>
        <b/>
        <sz val="9"/>
        <color theme="1"/>
        <rFont val="Century Schoolbook"/>
        <family val="1"/>
      </rPr>
      <t>1.-</t>
    </r>
    <r>
      <rPr>
        <sz val="10"/>
        <color theme="1"/>
        <rFont val="Arial Narrow"/>
        <family val="2"/>
      </rPr>
      <t xml:space="preserve"> Resoluciones de Consejo Directivo de aprobación de los Informes de Actitud Legal y Actas de Graduación generadas.
</t>
    </r>
    <r>
      <rPr>
        <b/>
        <sz val="9"/>
        <color theme="1"/>
        <rFont val="Century Schoolbook"/>
        <family val="1"/>
      </rPr>
      <t>2.-</t>
    </r>
    <r>
      <rPr>
        <sz val="10"/>
        <color theme="1"/>
        <rFont val="Arial Narrow"/>
        <family val="2"/>
      </rPr>
      <t xml:space="preserve"> Reporte de aptitud legal y actas de graduación con firma electrónica en el SIUTMACH.
</t>
    </r>
    <r>
      <rPr>
        <b/>
        <sz val="9"/>
        <color theme="1"/>
        <rFont val="Century Schoolbook"/>
        <family val="1"/>
      </rPr>
      <t>3.-</t>
    </r>
    <r>
      <rPr>
        <sz val="10"/>
        <color theme="1"/>
        <rFont val="Arial Narrow"/>
        <family val="2"/>
      </rPr>
      <t xml:space="preserve"> Reporte de estudiantes que pierden gratuidad y/o poseen otro título.
</t>
    </r>
    <r>
      <rPr>
        <b/>
        <sz val="9"/>
        <color theme="1"/>
        <rFont val="Century Schoolbook"/>
        <family val="1"/>
      </rPr>
      <t>4.-</t>
    </r>
    <r>
      <rPr>
        <sz val="10"/>
        <color theme="1"/>
        <rFont val="Arial Narrow"/>
        <family val="2"/>
      </rPr>
      <t xml:space="preserve"> Reporte de matriz con información cargada en el SIUTMACH para la impresión de títulos y registro en la SENESCYT.</t>
    </r>
  </si>
  <si>
    <t>* Jefe de la UMMOG
  Alicia Riera Flores, Mg. Sc.
* Lic. Maritza Ojeda Cueva,
   Analista de UMMOG</t>
  </si>
  <si>
    <r>
      <rPr>
        <sz val="10"/>
        <color theme="1"/>
        <rFont val="Arial Narrow"/>
        <family val="2"/>
      </rPr>
      <t>Botella de Tinta AMARILLO Epson T</t>
    </r>
    <r>
      <rPr>
        <sz val="10"/>
        <color theme="1"/>
        <rFont val="Century Schoolbook"/>
        <family val="1"/>
      </rPr>
      <t>664420</t>
    </r>
    <r>
      <rPr>
        <sz val="10"/>
        <color theme="1"/>
        <rFont val="Arial Narrow"/>
        <family val="2"/>
      </rPr>
      <t>-AL</t>
    </r>
  </si>
  <si>
    <r>
      <rPr>
        <sz val="10"/>
        <color theme="1"/>
        <rFont val="Arial Narrow"/>
        <family val="2"/>
      </rPr>
      <t>Botella de Tinta AZUL Epson T</t>
    </r>
    <r>
      <rPr>
        <sz val="10"/>
        <color theme="1"/>
        <rFont val="Century Schoolbook"/>
        <family val="1"/>
      </rPr>
      <t>664220</t>
    </r>
    <r>
      <rPr>
        <sz val="10"/>
        <color theme="1"/>
        <rFont val="Arial Narrow"/>
        <family val="2"/>
      </rPr>
      <t>-AL</t>
    </r>
  </si>
  <si>
    <r>
      <rPr>
        <sz val="10"/>
        <color theme="1"/>
        <rFont val="Arial Narrow"/>
        <family val="2"/>
      </rPr>
      <t>Botella de Tinta ROJO Epson T</t>
    </r>
    <r>
      <rPr>
        <sz val="10"/>
        <color theme="1"/>
        <rFont val="Century Schoolbook"/>
        <family val="1"/>
      </rPr>
      <t>664320</t>
    </r>
    <r>
      <rPr>
        <sz val="10"/>
        <color theme="1"/>
        <rFont val="Arial Narrow"/>
        <family val="2"/>
      </rPr>
      <t>-AL</t>
    </r>
  </si>
  <si>
    <r>
      <rPr>
        <b/>
        <sz val="9"/>
        <color theme="1"/>
        <rFont val="Century Schoolbook"/>
        <family val="1"/>
      </rPr>
      <t>9.-</t>
    </r>
    <r>
      <rPr>
        <sz val="10"/>
        <color theme="1"/>
        <rFont val="Arial Narrow"/>
        <family val="2"/>
      </rPr>
      <t xml:space="preserve"> Emitir Informes para certificaciones de procesos de matrícula, movilidad, graduación y estadística.</t>
    </r>
  </si>
  <si>
    <t>Informes para certificaciones de procesos de matrícula, movilidad, graduación y estadística, emitido.</t>
  </si>
  <si>
    <t>N° de Informes para certificaciones de procesos de matrícula, movilidad, graduación y estadística emitidos.</t>
  </si>
  <si>
    <r>
      <rPr>
        <b/>
        <sz val="9"/>
        <color theme="1"/>
        <rFont val="Century Schoolbook"/>
        <family val="1"/>
      </rPr>
      <t>1.-</t>
    </r>
    <r>
      <rPr>
        <sz val="10"/>
        <color theme="1"/>
        <rFont val="Arial Narrow"/>
        <family val="2"/>
      </rPr>
      <t xml:space="preserve"> Receptar solicitudes para la emisión de certificaciones de procesos de matrícula, movilidad, graduación y estadística.
</t>
    </r>
    <r>
      <rPr>
        <b/>
        <sz val="9"/>
        <color theme="1"/>
        <rFont val="Century Schoolbook"/>
        <family val="1"/>
      </rPr>
      <t>2.-</t>
    </r>
    <r>
      <rPr>
        <sz val="10"/>
        <color theme="1"/>
        <rFont val="Arial Narrow"/>
        <family val="2"/>
      </rPr>
      <t xml:space="preserve"> Emitir los informes para las certificaciones de procesos de matrícula, movilidad, graduación y estadística.
</t>
    </r>
    <r>
      <rPr>
        <b/>
        <sz val="9"/>
        <color theme="1"/>
        <rFont val="Century Schoolbook"/>
        <family val="1"/>
      </rPr>
      <t>3.-</t>
    </r>
    <r>
      <rPr>
        <sz val="10"/>
        <color theme="1"/>
        <rFont val="Arial Narrow"/>
        <family val="2"/>
      </rPr>
      <t xml:space="preserve"> Remitir copias certificadas de actas de calificaciones.
</t>
    </r>
    <r>
      <rPr>
        <b/>
        <sz val="9"/>
        <color theme="1"/>
        <rFont val="Century Schoolbook"/>
        <family val="1"/>
      </rPr>
      <t>4.-</t>
    </r>
    <r>
      <rPr>
        <sz val="10"/>
        <color theme="1"/>
        <rFont val="Arial Narrow"/>
        <family val="2"/>
      </rPr>
      <t xml:space="preserve"> Remitir copias certificadas de actas de graduación.
</t>
    </r>
    <r>
      <rPr>
        <b/>
        <sz val="9"/>
        <color theme="1"/>
        <rFont val="Century Schoolbook"/>
        <family val="1"/>
      </rPr>
      <t>5.-</t>
    </r>
    <r>
      <rPr>
        <sz val="10"/>
        <color theme="1"/>
        <rFont val="Arial Narrow"/>
        <family val="2"/>
      </rPr>
      <t xml:space="preserve"> Remitir copias certificadas de actas consolidadas.</t>
    </r>
  </si>
  <si>
    <r>
      <rPr>
        <b/>
        <sz val="9"/>
        <color theme="1"/>
        <rFont val="Century Schoolbook"/>
        <family val="1"/>
      </rPr>
      <t>1.-</t>
    </r>
    <r>
      <rPr>
        <sz val="10"/>
        <color theme="1"/>
        <rFont val="Arial Narrow"/>
        <family val="2"/>
      </rPr>
      <t xml:space="preserve"> Matriz de informes para certificaciones de procesos de matrícula, movilidad, graduación y estadística.</t>
    </r>
  </si>
  <si>
    <t>1. Fortalecer la plataforma tecnológica para la automatización de procesos, con la finalidad de mejorar la capacidad de respuesta oportuna.</t>
  </si>
  <si>
    <r>
      <rPr>
        <b/>
        <sz val="9"/>
        <color theme="1"/>
        <rFont val="Century Schoolbook"/>
        <family val="1"/>
      </rPr>
      <t>10.-</t>
    </r>
    <r>
      <rPr>
        <sz val="10"/>
        <color theme="1"/>
        <rFont val="Arial Narrow"/>
        <family val="2"/>
      </rPr>
      <t xml:space="preserve"> Emitir Informes Técnicos para procesos internos y externos.</t>
    </r>
  </si>
  <si>
    <t>Levantamiento y/o actualización de información de los estudiantes y graduados, solicitados por los entes reguladores internos y externos, efectuado.</t>
  </si>
  <si>
    <t>N° de Informes de estudiantes y graduados, solicitados por los entes reguladores internos y externos, elaborados.</t>
  </si>
  <si>
    <r>
      <rPr>
        <b/>
        <sz val="9"/>
        <color theme="1"/>
        <rFont val="Century Schoolbook"/>
        <family val="1"/>
      </rPr>
      <t>1.-</t>
    </r>
    <r>
      <rPr>
        <sz val="10"/>
        <color theme="1"/>
        <rFont val="Arial Narrow"/>
        <family val="2"/>
      </rPr>
      <t xml:space="preserve"> Receptar solicitudes para la emisión de Informes estudiantes y graduados, solicitados por los entes reguladores internos y externos, efectuado.
</t>
    </r>
    <r>
      <rPr>
        <b/>
        <sz val="9"/>
        <color theme="1"/>
        <rFont val="Century Schoolbook"/>
        <family val="1"/>
      </rPr>
      <t>2.-</t>
    </r>
    <r>
      <rPr>
        <sz val="10"/>
        <color theme="1"/>
        <rFont val="Arial Narrow"/>
        <family val="2"/>
      </rPr>
      <t xml:space="preserve"> Emitir los Informes estudiantes y graduados, solicitados por los entes reguladores internos y externos, efectuado.</t>
    </r>
  </si>
  <si>
    <r>
      <rPr>
        <b/>
        <sz val="9"/>
        <color theme="1"/>
        <rFont val="Century Schoolbook"/>
        <family val="1"/>
      </rPr>
      <t>1.-</t>
    </r>
    <r>
      <rPr>
        <sz val="10"/>
        <color theme="1"/>
        <rFont val="Arial Narrow"/>
        <family val="2"/>
      </rPr>
      <t xml:space="preserve"> Matrices de estudiantes y graduados, solicitados por los entes reguladores internos y externos, efectuado.</t>
    </r>
  </si>
  <si>
    <t>* Jefe de la UMMOG
  Alicia Riera Flores, Mg. Sc.
* Analistas Estadística:
  Ing. Kléber Cedillo Montes,
  Lic. Maritza Ojeda Cueva,
* Analistas de la UMMOG
  Lic. Jessenia Aguayo Mora</t>
  </si>
  <si>
    <r>
      <rPr>
        <b/>
        <sz val="9"/>
        <color theme="1"/>
        <rFont val="Century Schoolbook"/>
        <family val="1"/>
      </rPr>
      <t>11.-</t>
    </r>
    <r>
      <rPr>
        <sz val="10"/>
        <color theme="1"/>
        <rFont val="Arial Narrow"/>
        <family val="2"/>
      </rPr>
      <t xml:space="preserve"> Presentar las Planificaciones Operativas Anuales y Evaluaciones de las Planificaciones Operativas Anuales.</t>
    </r>
  </si>
  <si>
    <t>N° de Planificaciones Operativa Anual y Evaluaciones de las Planificaciones Operativas Anuales entregadas oportunamente.</t>
  </si>
  <si>
    <r>
      <rPr>
        <b/>
        <sz val="9"/>
        <color theme="1"/>
        <rFont val="Century Schoolbook"/>
        <family val="1"/>
      </rPr>
      <t>1.-</t>
    </r>
    <r>
      <rPr>
        <sz val="10"/>
        <color theme="1"/>
        <rFont val="Arial Narrow"/>
        <family val="2"/>
      </rPr>
      <t xml:space="preserve"> Elaborar la Planificaciones Operativas Anuales y las Evaluaciones de las Planificaciones Operativas Anuales.</t>
    </r>
  </si>
  <si>
    <r>
      <rPr>
        <b/>
        <sz val="9"/>
        <color theme="1"/>
        <rFont val="Century Schoolbook"/>
        <family val="1"/>
      </rPr>
      <t>1.-</t>
    </r>
    <r>
      <rPr>
        <sz val="10"/>
        <color theme="1"/>
        <rFont val="Arial Narrow"/>
        <family val="2"/>
      </rPr>
      <t xml:space="preserve"> POA </t>
    </r>
    <r>
      <rPr>
        <sz val="10"/>
        <color theme="1"/>
        <rFont val="Century Schoolbook"/>
        <family val="1"/>
      </rPr>
      <t>2022.</t>
    </r>
    <r>
      <rPr>
        <sz val="10"/>
        <color theme="1"/>
        <rFont val="Arial Narrow"/>
        <family val="2"/>
      </rPr>
      <t xml:space="preserve">
</t>
    </r>
    <r>
      <rPr>
        <b/>
        <sz val="9"/>
        <color theme="1"/>
        <rFont val="Century Schoolbook"/>
        <family val="1"/>
      </rPr>
      <t>2.-</t>
    </r>
    <r>
      <rPr>
        <sz val="10"/>
        <color theme="1"/>
        <rFont val="Arial Narrow"/>
        <family val="2"/>
      </rPr>
      <t xml:space="preserve"> Evaluación del </t>
    </r>
    <r>
      <rPr>
        <sz val="10"/>
        <color theme="1"/>
        <rFont val="Century Schoolbook"/>
        <family val="1"/>
      </rPr>
      <t>1</t>
    </r>
    <r>
      <rPr>
        <sz val="10"/>
        <color theme="1"/>
        <rFont val="Arial Narrow"/>
        <family val="2"/>
      </rPr>
      <t xml:space="preserve">er semestre del POA </t>
    </r>
    <r>
      <rPr>
        <sz val="10"/>
        <color theme="1"/>
        <rFont val="Century Schoolbook"/>
        <family val="1"/>
      </rPr>
      <t>2022.</t>
    </r>
    <r>
      <rPr>
        <sz val="10"/>
        <color theme="1"/>
        <rFont val="Arial Narrow"/>
        <family val="2"/>
      </rPr>
      <t xml:space="preserve">
</t>
    </r>
    <r>
      <rPr>
        <b/>
        <sz val="10"/>
        <color theme="1"/>
        <rFont val="Arial Narrow"/>
        <family val="2"/>
      </rPr>
      <t xml:space="preserve">3.- </t>
    </r>
    <r>
      <rPr>
        <sz val="10"/>
        <color theme="1"/>
        <rFont val="Arial Narrow"/>
        <family val="2"/>
      </rPr>
      <t xml:space="preserve">POA </t>
    </r>
    <r>
      <rPr>
        <sz val="10"/>
        <color theme="1"/>
        <rFont val="Century Schoolbook"/>
        <family val="1"/>
      </rPr>
      <t>2023.</t>
    </r>
    <r>
      <rPr>
        <sz val="10"/>
        <color theme="1"/>
        <rFont val="Arial Narrow"/>
        <family val="2"/>
      </rPr>
      <t xml:space="preserve">
</t>
    </r>
    <r>
      <rPr>
        <b/>
        <sz val="10"/>
        <color theme="1"/>
        <rFont val="Arial Narrow"/>
        <family val="2"/>
      </rPr>
      <t xml:space="preserve">4.- </t>
    </r>
    <r>
      <rPr>
        <sz val="10"/>
        <color theme="1"/>
        <rFont val="Arial Narrow"/>
        <family val="2"/>
      </rPr>
      <t xml:space="preserve">Evaluación del </t>
    </r>
    <r>
      <rPr>
        <sz val="10"/>
        <color theme="1"/>
        <rFont val="Century Schoolbook"/>
        <family val="1"/>
      </rPr>
      <t>2</t>
    </r>
    <r>
      <rPr>
        <sz val="10"/>
        <color theme="1"/>
        <rFont val="Arial Narrow"/>
        <family val="2"/>
      </rPr>
      <t xml:space="preserve">do semestre del POA </t>
    </r>
    <r>
      <rPr>
        <sz val="10"/>
        <color theme="1"/>
        <rFont val="Century Schoolbook"/>
        <family val="1"/>
      </rPr>
      <t>2022.</t>
    </r>
  </si>
  <si>
    <t>* Jefe de la UMMOG
  Alicia Riera Flores, Mg. Sc.
* Analista Estadística:
  Lic. Maritza Ojeda Cueva</t>
  </si>
  <si>
    <r>
      <rPr>
        <sz val="10"/>
        <color theme="1"/>
        <rFont val="Arial Narrow"/>
        <family val="2"/>
      </rPr>
      <t>Bolsa de Tinta T</t>
    </r>
    <r>
      <rPr>
        <sz val="10"/>
        <color theme="1"/>
        <rFont val="Century Schoolbook"/>
        <family val="1"/>
      </rPr>
      <t>941120</t>
    </r>
    <r>
      <rPr>
        <sz val="10"/>
        <color theme="1"/>
        <rFont val="Arial Narrow"/>
        <family val="2"/>
      </rPr>
      <t xml:space="preserve"> AL-RO</t>
    </r>
    <r>
      <rPr>
        <sz val="10"/>
        <color theme="1"/>
        <rFont val="Century Schoolbook"/>
        <family val="1"/>
      </rPr>
      <t>4</t>
    </r>
    <r>
      <rPr>
        <sz val="10"/>
        <color theme="1"/>
        <rFont val="Arial Narrow"/>
        <family val="2"/>
      </rPr>
      <t>X NEGRO</t>
    </r>
  </si>
  <si>
    <r>
      <rPr>
        <sz val="10"/>
        <color theme="1"/>
        <rFont val="Arial Narrow"/>
        <family val="2"/>
      </rPr>
      <t>Bolsa de Tinta T</t>
    </r>
    <r>
      <rPr>
        <sz val="10"/>
        <color theme="1"/>
        <rFont val="Century Schoolbook"/>
        <family val="1"/>
      </rPr>
      <t>941220</t>
    </r>
    <r>
      <rPr>
        <sz val="10"/>
        <color theme="1"/>
        <rFont val="Arial Narrow"/>
        <family val="2"/>
      </rPr>
      <t xml:space="preserve"> AL-ROJO</t>
    </r>
  </si>
  <si>
    <r>
      <rPr>
        <sz val="10"/>
        <color theme="1"/>
        <rFont val="Arial Narrow"/>
        <family val="2"/>
      </rPr>
      <t>Bolsa de Tinta T</t>
    </r>
    <r>
      <rPr>
        <sz val="10"/>
        <color theme="1"/>
        <rFont val="Century Schoolbook"/>
        <family val="1"/>
      </rPr>
      <t>941320</t>
    </r>
    <r>
      <rPr>
        <sz val="10"/>
        <color theme="1"/>
        <rFont val="Arial Narrow"/>
        <family val="2"/>
      </rPr>
      <t xml:space="preserve"> AL-AZUL</t>
    </r>
  </si>
  <si>
    <r>
      <rPr>
        <sz val="10"/>
        <color theme="1"/>
        <rFont val="Arial Narrow"/>
        <family val="2"/>
      </rPr>
      <t>Bolsa de Tinta T</t>
    </r>
    <r>
      <rPr>
        <sz val="10"/>
        <color theme="1"/>
        <rFont val="Century Schoolbook"/>
        <family val="1"/>
      </rPr>
      <t>941420</t>
    </r>
    <r>
      <rPr>
        <sz val="10"/>
        <color theme="1"/>
        <rFont val="Arial Narrow"/>
        <family val="2"/>
      </rPr>
      <t xml:space="preserve"> AL-AMARILLO</t>
    </r>
  </si>
  <si>
    <t>Estrategia de SUPERVIVENCIA</t>
  </si>
  <si>
    <r>
      <rPr>
        <b/>
        <sz val="9"/>
        <color theme="1"/>
        <rFont val="Century Schoolbook"/>
        <family val="1"/>
      </rPr>
      <t>12.-</t>
    </r>
    <r>
      <rPr>
        <sz val="10"/>
        <color theme="1"/>
        <rFont val="Arial Narrow"/>
        <family val="2"/>
      </rPr>
      <t xml:space="preserve"> Organizar el Archivo Intermedio.</t>
    </r>
  </si>
  <si>
    <t>N° de Expedientes archivados en físico y digital.</t>
  </si>
  <si>
    <r>
      <rPr>
        <b/>
        <sz val="9"/>
        <color theme="1"/>
        <rFont val="Century Schoolbook"/>
        <family val="1"/>
      </rPr>
      <t>1.-</t>
    </r>
    <r>
      <rPr>
        <sz val="10"/>
        <color theme="1"/>
        <rFont val="Arial Narrow"/>
        <family val="2"/>
      </rPr>
      <t xml:space="preserve"> Organizar los expedientes por estudiantes y carreras en físico en cajas de graduados.
</t>
    </r>
    <r>
      <rPr>
        <b/>
        <sz val="9"/>
        <color theme="1"/>
        <rFont val="Century Schoolbook"/>
        <family val="1"/>
      </rPr>
      <t>2.-</t>
    </r>
    <r>
      <rPr>
        <sz val="10"/>
        <color theme="1"/>
        <rFont val="Arial Narrow"/>
        <family val="2"/>
      </rPr>
      <t xml:space="preserve"> Registrar los expedientes archivados en el inventario documental digital.
</t>
    </r>
    <r>
      <rPr>
        <b/>
        <sz val="9"/>
        <color theme="1"/>
        <rFont val="Century Schoolbook"/>
        <family val="1"/>
      </rPr>
      <t>3.-</t>
    </r>
    <r>
      <rPr>
        <sz val="10"/>
        <color theme="1"/>
        <rFont val="Arial Narrow"/>
        <family val="2"/>
      </rPr>
      <t xml:space="preserve"> Receptar oficios, elaborar, despachar oficios y registrar en SIUTMACH.
</t>
    </r>
    <r>
      <rPr>
        <b/>
        <sz val="9"/>
        <color theme="1"/>
        <rFont val="Century Schoolbook"/>
        <family val="1"/>
      </rPr>
      <t>4.-</t>
    </r>
    <r>
      <rPr>
        <sz val="10"/>
        <color theme="1"/>
        <rFont val="Arial Narrow"/>
        <family val="2"/>
      </rPr>
      <t xml:space="preserve"> Archivar cronológicamente los oficios, resoluciones y expedientes de estudiantes.</t>
    </r>
  </si>
  <si>
    <r>
      <rPr>
        <b/>
        <sz val="9"/>
        <color theme="1"/>
        <rFont val="Century Schoolbook"/>
        <family val="1"/>
      </rPr>
      <t>1.-</t>
    </r>
    <r>
      <rPr>
        <sz val="10"/>
        <color theme="1"/>
        <rFont val="Arial Narrow"/>
        <family val="2"/>
      </rPr>
      <t xml:space="preserve"> Expedientes archivados.
</t>
    </r>
    <r>
      <rPr>
        <b/>
        <sz val="9"/>
        <color theme="1"/>
        <rFont val="Century Schoolbook"/>
        <family val="1"/>
      </rPr>
      <t>2.-</t>
    </r>
    <r>
      <rPr>
        <sz val="10"/>
        <color theme="1"/>
        <rFont val="Arial Narrow"/>
        <family val="2"/>
      </rPr>
      <t xml:space="preserve"> Matriz del inventario Documental.
</t>
    </r>
    <r>
      <rPr>
        <b/>
        <sz val="9"/>
        <color theme="1"/>
        <rFont val="Century Schoolbook"/>
        <family val="1"/>
      </rPr>
      <t>3.-</t>
    </r>
    <r>
      <rPr>
        <sz val="10"/>
        <color theme="1"/>
        <rFont val="Arial Narrow"/>
        <family val="2"/>
      </rPr>
      <t xml:space="preserve"> Reporte de oficios enviados y recibidos en el SIUTMACH.</t>
    </r>
  </si>
  <si>
    <t>TOTAL PRESUPUESTO ESTIMATIVO DE LA UNIDAD DE MATRICULACIÓN, MOVILIDAD Y GRADUACIÓN 2022:</t>
  </si>
  <si>
    <t>SECRETARÍA Y ARCHIVO</t>
  </si>
  <si>
    <r>
      <rPr>
        <b/>
        <sz val="10"/>
        <color rgb="FFFF0000"/>
        <rFont val="Arial Narrow"/>
        <family val="2"/>
      </rPr>
      <t>METAS OPERATIVAS</t>
    </r>
    <r>
      <rPr>
        <b/>
        <sz val="9"/>
        <color theme="1"/>
        <rFont val="Century Schoolbook"/>
        <family val="1"/>
      </rPr>
      <t xml:space="preserve">
1.-</t>
    </r>
    <r>
      <rPr>
        <sz val="10"/>
        <color theme="1"/>
        <rFont val="Arial Narrow"/>
        <family val="2"/>
      </rPr>
      <t xml:space="preserve"> Emitir y notificar las convocatorias, actas y resoluciones de Consejo Directivo.</t>
    </r>
  </si>
  <si>
    <t>Sesiones de Consejo Directivo, efectuadas.</t>
  </si>
  <si>
    <t>N° de Convocatorias, actas y resoluciones de Consejo Directivo elaboradas y emitidas.</t>
  </si>
  <si>
    <r>
      <rPr>
        <b/>
        <sz val="9"/>
        <color theme="1"/>
        <rFont val="Century Schoolbook"/>
        <family val="1"/>
      </rPr>
      <t>1.-</t>
    </r>
    <r>
      <rPr>
        <sz val="10"/>
        <color theme="1"/>
        <rFont val="Arial Narrow"/>
        <family val="2"/>
      </rPr>
      <t xml:space="preserve"> 	Receptar y analizar la documentación a tratar por consejo directivo.
</t>
    </r>
    <r>
      <rPr>
        <b/>
        <sz val="9"/>
        <color theme="1"/>
        <rFont val="Century Schoolbook"/>
        <family val="1"/>
      </rPr>
      <t>2.-</t>
    </r>
    <r>
      <rPr>
        <sz val="10"/>
        <color theme="1"/>
        <rFont val="Arial Narrow"/>
        <family val="2"/>
      </rPr>
      <t xml:space="preserve"> Elaborar la convocatoria.
</t>
    </r>
    <r>
      <rPr>
        <b/>
        <sz val="9"/>
        <color theme="1"/>
        <rFont val="Century Schoolbook"/>
        <family val="1"/>
      </rPr>
      <t>3.-</t>
    </r>
    <r>
      <rPr>
        <sz val="10"/>
        <color theme="1"/>
        <rFont val="Arial Narrow"/>
        <family val="2"/>
      </rPr>
      <t xml:space="preserve"> Notificar la convocatoria.
</t>
    </r>
    <r>
      <rPr>
        <b/>
        <sz val="9"/>
        <color theme="1"/>
        <rFont val="Century Schoolbook"/>
        <family val="1"/>
      </rPr>
      <t>4.-</t>
    </r>
    <r>
      <rPr>
        <sz val="10"/>
        <color theme="1"/>
        <rFont val="Arial Narrow"/>
        <family val="2"/>
      </rPr>
      <t xml:space="preserve"> Constatar el quórum reglamentario.
</t>
    </r>
    <r>
      <rPr>
        <b/>
        <sz val="9"/>
        <color theme="1"/>
        <rFont val="Century Schoolbook"/>
        <family val="1"/>
      </rPr>
      <t>5.-</t>
    </r>
    <r>
      <rPr>
        <sz val="10"/>
        <color theme="1"/>
        <rFont val="Arial Narrow"/>
        <family val="2"/>
      </rPr>
      <t xml:space="preserve"> Dar lectura al orden del día.
</t>
    </r>
    <r>
      <rPr>
        <b/>
        <sz val="9"/>
        <color theme="1"/>
        <rFont val="Century Schoolbook"/>
        <family val="1"/>
      </rPr>
      <t>6.-</t>
    </r>
    <r>
      <rPr>
        <sz val="10"/>
        <color theme="1"/>
        <rFont val="Arial Narrow"/>
        <family val="2"/>
      </rPr>
      <t xml:space="preserve"> Elaborar las resoluciones adoptadas en consejo directivo.
</t>
    </r>
    <r>
      <rPr>
        <b/>
        <sz val="9"/>
        <color theme="1"/>
        <rFont val="Century Schoolbook"/>
        <family val="1"/>
      </rPr>
      <t>7.-</t>
    </r>
    <r>
      <rPr>
        <sz val="10"/>
        <color theme="1"/>
        <rFont val="Arial Narrow"/>
        <family val="2"/>
      </rPr>
      <t xml:space="preserve"> Certificar las resoluciones.
</t>
    </r>
    <r>
      <rPr>
        <b/>
        <sz val="9"/>
        <color theme="1"/>
        <rFont val="Century Schoolbook"/>
        <family val="1"/>
      </rPr>
      <t>8.-</t>
    </r>
    <r>
      <rPr>
        <sz val="10"/>
        <color theme="1"/>
        <rFont val="Arial Narrow"/>
        <family val="2"/>
      </rPr>
      <t xml:space="preserve"> Registrar y notificar las resoluciones.
</t>
    </r>
    <r>
      <rPr>
        <b/>
        <sz val="9"/>
        <color theme="1"/>
        <rFont val="Century Schoolbook"/>
        <family val="1"/>
      </rPr>
      <t>9.-</t>
    </r>
    <r>
      <rPr>
        <sz val="10"/>
        <color theme="1"/>
        <rFont val="Arial Narrow"/>
        <family val="2"/>
      </rPr>
      <t xml:space="preserve"> Redactar y revisar actas de consejo directivo.
</t>
    </r>
    <r>
      <rPr>
        <b/>
        <sz val="9"/>
        <color theme="1"/>
        <rFont val="Century Schoolbook"/>
        <family val="1"/>
      </rPr>
      <t>10.-</t>
    </r>
    <r>
      <rPr>
        <sz val="10"/>
        <color theme="1"/>
        <rFont val="Arial Narrow"/>
        <family val="2"/>
      </rPr>
      <t xml:space="preserve"> Suscribir acta de consejo directivo conjuntamente con el señor decano.
</t>
    </r>
    <r>
      <rPr>
        <b/>
        <sz val="9"/>
        <color theme="1"/>
        <rFont val="Century Schoolbook"/>
        <family val="1"/>
      </rPr>
      <t>11.-</t>
    </r>
    <r>
      <rPr>
        <sz val="10"/>
        <color theme="1"/>
        <rFont val="Arial Narrow"/>
        <family val="2"/>
      </rPr>
      <t xml:space="preserve"> Notificar el acta a los miembros del consejo directivo.</t>
    </r>
  </si>
  <si>
    <r>
      <rPr>
        <b/>
        <sz val="9"/>
        <color theme="1"/>
        <rFont val="Century Schoolbook"/>
        <family val="1"/>
      </rPr>
      <t>1.-</t>
    </r>
    <r>
      <rPr>
        <sz val="10"/>
        <color theme="1"/>
        <rFont val="Arial Narrow"/>
        <family val="2"/>
      </rPr>
      <t xml:space="preserve"> Reporte de emisión y notificación de convocatorias, resoluciones y actas de Consejo Directivo.</t>
    </r>
  </si>
  <si>
    <t>* Ab. Stalin Rodríguez Pérez,
  Secretario-Abogado
* Técnico de Documentación y Archivo
* Sr. Pedro Jiménez,
  Auxiliar Administrativo de Secretaría y Archivo</t>
  </si>
  <si>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</si>
  <si>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</si>
  <si>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</si>
  <si>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</si>
  <si>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b/>
        <sz val="9"/>
        <color theme="1"/>
        <rFont val="Century Schoolbook"/>
        <family val="1"/>
      </rPr>
      <t>2.-</t>
    </r>
    <r>
      <rPr>
        <sz val="10"/>
        <color theme="1"/>
        <rFont val="Arial Narrow"/>
        <family val="2"/>
      </rPr>
      <t xml:space="preserve"> Emitir y/o legalizar las Certificaciones de la Facultad.</t>
    </r>
  </si>
  <si>
    <t>Copias, compulsas de actos administrativos y documentos oficiales que reposan en la Facultad, certificadas.</t>
  </si>
  <si>
    <t>N° de Certificados de la Facultad emitidas y legalizadas.</t>
  </si>
  <si>
    <r>
      <rPr>
        <b/>
        <sz val="9"/>
        <color theme="1"/>
        <rFont val="Century Schoolbook"/>
        <family val="1"/>
      </rPr>
      <t>1.-</t>
    </r>
    <r>
      <rPr>
        <sz val="10"/>
        <color theme="1"/>
        <rFont val="Arial Narrow"/>
        <family val="2"/>
      </rPr>
      <t xml:space="preserve"> Receptar, ingresar y distribuir las certificaciones de procesos administrativos y académicos, compulsas, reproducción de documentos oficiales.</t>
    </r>
  </si>
  <si>
    <r>
      <rPr>
        <b/>
        <sz val="9"/>
        <color theme="1"/>
        <rFont val="Century Schoolbook"/>
        <family val="1"/>
      </rPr>
      <t>1.-</t>
    </r>
    <r>
      <rPr>
        <sz val="10"/>
        <color theme="1"/>
        <rFont val="Arial Narrow"/>
        <family val="2"/>
      </rPr>
      <t xml:space="preserve"> Registro de certificaciones emitidas.</t>
    </r>
  </si>
  <si>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</si>
  <si>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</si>
  <si>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</si>
  <si>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</si>
  <si>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b/>
        <sz val="9"/>
        <color theme="1"/>
        <rFont val="Century Schoolbook"/>
        <family val="1"/>
      </rPr>
      <t>3.-</t>
    </r>
    <r>
      <rPr>
        <sz val="10"/>
        <color theme="1"/>
        <rFont val="Arial Narrow"/>
        <family val="2"/>
      </rPr>
      <t xml:space="preserve"> Registrar y distribuir la correspondencia interna y externa de la Facultad.</t>
    </r>
  </si>
  <si>
    <t>Correspondencia interna y externa de la facultad registrada y despachada.</t>
  </si>
  <si>
    <t>N° de correspondencia interna y externa registrada y distribuida.</t>
  </si>
  <si>
    <r>
      <rPr>
        <b/>
        <sz val="9"/>
        <color theme="1"/>
        <rFont val="Century Schoolbook"/>
        <family val="1"/>
      </rPr>
      <t>1.-</t>
    </r>
    <r>
      <rPr>
        <sz val="10"/>
        <color theme="1"/>
        <rFont val="Arial Narrow"/>
        <family val="2"/>
      </rPr>
      <t xml:space="preserve"> Receptar, ingresar y distribuir los documentos dirigidos a la Unidad Académica.
</t>
    </r>
    <r>
      <rPr>
        <b/>
        <sz val="9"/>
        <color theme="1"/>
        <rFont val="Century Schoolbook"/>
        <family val="1"/>
      </rPr>
      <t>2.-</t>
    </r>
    <r>
      <rPr>
        <sz val="10"/>
        <color theme="1"/>
        <rFont val="Arial Narrow"/>
        <family val="2"/>
      </rPr>
      <t xml:space="preserve"> Despachar la correspondencia a usuarios externos de la Unidad Académica.</t>
    </r>
  </si>
  <si>
    <r>
      <rPr>
        <b/>
        <sz val="9"/>
        <color theme="1"/>
        <rFont val="Century Schoolbook"/>
        <family val="1"/>
      </rPr>
      <t>1.-</t>
    </r>
    <r>
      <rPr>
        <sz val="10"/>
        <color theme="1"/>
        <rFont val="Arial Narrow"/>
        <family val="2"/>
      </rPr>
      <t xml:space="preserve"> Reporte de distribución de correspondencia.</t>
    </r>
  </si>
  <si>
    <t>* Ab. Stalin Rodríguez Pérez,
  Secretario-Abogado
* Sr. Pedro Jiménez,
  Auxiliar Administrativo de Secretaría y Archivo</t>
  </si>
  <si>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</si>
  <si>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</si>
  <si>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</si>
  <si>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</si>
  <si>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b/>
        <sz val="9"/>
        <color theme="1"/>
        <rFont val="Century Schoolbook"/>
        <family val="1"/>
      </rPr>
      <t>4.-</t>
    </r>
    <r>
      <rPr>
        <sz val="10"/>
        <color theme="1"/>
        <rFont val="Arial Narrow"/>
        <family val="2"/>
      </rPr>
      <t xml:space="preserve"> Brindar asesoría jurídica a las Autoridades y dependencias de la Facultad.</t>
    </r>
  </si>
  <si>
    <t>Asesoría jurídica a las Autoridades y dependencias de la Facultad, brindada.</t>
  </si>
  <si>
    <t>N° de informes de asesoría jurídica brindada a las autoridades y dependencias de la Facultad.</t>
  </si>
  <si>
    <r>
      <rPr>
        <b/>
        <sz val="9"/>
        <color theme="1"/>
        <rFont val="Century Schoolbook"/>
        <family val="1"/>
      </rPr>
      <t>1.-</t>
    </r>
    <r>
      <rPr>
        <sz val="10"/>
        <color theme="1"/>
        <rFont val="Arial Narrow"/>
        <family val="2"/>
      </rPr>
      <t xml:space="preserve"> Orientar con legislación actualizada a los diferentes departamentos de la facultad.</t>
    </r>
  </si>
  <si>
    <r>
      <rPr>
        <b/>
        <sz val="9"/>
        <color theme="1"/>
        <rFont val="Century Schoolbook"/>
        <family val="1"/>
      </rPr>
      <t>1.-</t>
    </r>
    <r>
      <rPr>
        <sz val="10"/>
        <color theme="1"/>
        <rFont val="Arial Narrow"/>
        <family val="2"/>
      </rPr>
      <t xml:space="preserve"> Informes jurídicos.
</t>
    </r>
    <r>
      <rPr>
        <b/>
        <sz val="9"/>
        <color theme="1"/>
        <rFont val="Century Schoolbook"/>
        <family val="1"/>
      </rPr>
      <t>2.-</t>
    </r>
    <r>
      <rPr>
        <sz val="10"/>
        <color theme="1"/>
        <rFont val="Arial Narrow"/>
        <family val="2"/>
      </rPr>
      <t xml:space="preserve"> Resoluciones de Consejo Directivo.</t>
    </r>
  </si>
  <si>
    <t>* Ab. Stalin Rodríguez Pérez,
  Secretario-Abogado</t>
  </si>
  <si>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</si>
  <si>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</si>
  <si>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</si>
  <si>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b/>
        <sz val="9"/>
        <color theme="1"/>
        <rFont val="Century Schoolbook"/>
        <family val="1"/>
      </rPr>
      <t>5.-</t>
    </r>
    <r>
      <rPr>
        <sz val="10"/>
        <color theme="1"/>
        <rFont val="Arial Narrow"/>
        <family val="2"/>
      </rPr>
      <t xml:space="preserve"> Emitir Informes jurídicos de los procesos disciplinarios, académicos y/o administrativos de la Facultad.</t>
    </r>
  </si>
  <si>
    <t>Informes jurídicos requeridos por las autoridades académicas y de los procesos disciplinarios, académicos y/o administrativos de la Facultad emitidos.</t>
  </si>
  <si>
    <t>N° de procesos disciplinarios, académicos y administrativos emitidos.</t>
  </si>
  <si>
    <r>
      <rPr>
        <b/>
        <sz val="9"/>
        <color theme="1"/>
        <rFont val="Century Schoolbook"/>
        <family val="1"/>
      </rPr>
      <t>1.-</t>
    </r>
    <r>
      <rPr>
        <sz val="10"/>
        <color theme="1"/>
        <rFont val="Arial Narrow"/>
        <family val="2"/>
      </rPr>
      <t xml:space="preserve"> Elaborar informes internos de criterios y asesoría legal de procesos disciplinarios, académicos y/o administrativos.</t>
    </r>
  </si>
  <si>
    <r>
      <rPr>
        <b/>
        <sz val="9"/>
        <color theme="1"/>
        <rFont val="Century Schoolbook"/>
        <family val="1"/>
      </rPr>
      <t>1.-</t>
    </r>
    <r>
      <rPr>
        <sz val="10"/>
        <color theme="1"/>
        <rFont val="Arial Narrow"/>
        <family val="2"/>
      </rPr>
      <t xml:space="preserve"> Reporte de informes jurídicos de los procesos disciplinarios, académicos y/o administrativo de Facultad emitidos.</t>
    </r>
  </si>
  <si>
    <r>
      <rPr>
        <sz val="10"/>
        <color theme="1"/>
        <rFont val="Arial Narrow"/>
        <family val="2"/>
      </rPr>
      <t xml:space="preserve">El primer semestre </t>
    </r>
    <r>
      <rPr>
        <sz val="10"/>
        <color theme="1"/>
        <rFont val="Century Schoolbook"/>
        <family val="1"/>
      </rPr>
      <t>2022</t>
    </r>
    <r>
      <rPr>
        <sz val="10"/>
        <color theme="1"/>
        <rFont val="Arial Narrow"/>
        <family val="2"/>
      </rPr>
      <t xml:space="preserve"> no se han presentado ningún proceso disciplinario, académico y administrativo, por cuanto no se puede, emitir informes jurídicos sin su respectivo antecedente.</t>
    </r>
  </si>
  <si>
    <r>
      <rPr>
        <sz val="10"/>
        <color theme="1"/>
        <rFont val="Arial Narrow"/>
        <family val="2"/>
      </rPr>
      <t>Botella de Tinta AMARILLO Epson T</t>
    </r>
    <r>
      <rPr>
        <sz val="10"/>
        <color theme="1"/>
        <rFont val="Century Schoolbook"/>
        <family val="1"/>
      </rPr>
      <t>664420</t>
    </r>
    <r>
      <rPr>
        <sz val="10"/>
        <color theme="1"/>
        <rFont val="Arial Narrow"/>
        <family val="2"/>
      </rPr>
      <t>-AL</t>
    </r>
  </si>
  <si>
    <r>
      <rPr>
        <sz val="10"/>
        <color theme="1"/>
        <rFont val="Arial Narrow"/>
        <family val="2"/>
      </rPr>
      <t>Botella de Tinta AZUL Epson T</t>
    </r>
    <r>
      <rPr>
        <sz val="10"/>
        <color theme="1"/>
        <rFont val="Century Schoolbook"/>
        <family val="1"/>
      </rPr>
      <t>664220</t>
    </r>
    <r>
      <rPr>
        <sz val="10"/>
        <color theme="1"/>
        <rFont val="Arial Narrow"/>
        <family val="2"/>
      </rPr>
      <t>-AL</t>
    </r>
  </si>
  <si>
    <r>
      <rPr>
        <sz val="10"/>
        <color theme="1"/>
        <rFont val="Arial Narrow"/>
        <family val="2"/>
      </rPr>
      <t>Botella de Tinta ROJO Epson T</t>
    </r>
    <r>
      <rPr>
        <sz val="10"/>
        <color theme="1"/>
        <rFont val="Century Schoolbook"/>
        <family val="1"/>
      </rPr>
      <t>664320</t>
    </r>
    <r>
      <rPr>
        <sz val="10"/>
        <color theme="1"/>
        <rFont val="Arial Narrow"/>
        <family val="2"/>
      </rPr>
      <t>-AL</t>
    </r>
  </si>
  <si>
    <r>
      <rPr>
        <b/>
        <sz val="9"/>
        <color theme="1"/>
        <rFont val="Century Schoolbook"/>
        <family val="1"/>
      </rPr>
      <t>6.-</t>
    </r>
    <r>
      <rPr>
        <sz val="10"/>
        <color theme="1"/>
        <rFont val="Arial Narrow"/>
        <family val="2"/>
      </rPr>
      <t xml:space="preserve"> Presentar las Planificaciones Operativas Anuales y Evaluaciones de las Planificaciones Operativas Anuales.</t>
    </r>
  </si>
  <si>
    <t>N° de Planificaciones Operativas Anuales y Evaluaciones de las Planificaciones Operativas Anuales entregadas oportunamente.</t>
  </si>
  <si>
    <r>
      <rPr>
        <b/>
        <sz val="9"/>
        <color theme="1"/>
        <rFont val="Century Schoolbook"/>
        <family val="1"/>
      </rPr>
      <t>1.-</t>
    </r>
    <r>
      <rPr>
        <sz val="10"/>
        <color theme="1"/>
        <rFont val="Arial Narrow"/>
        <family val="2"/>
      </rPr>
      <t xml:space="preserve"> Elaborar las Planificaciones Operativas Anuales.
</t>
    </r>
    <r>
      <rPr>
        <b/>
        <sz val="9"/>
        <color theme="1"/>
        <rFont val="Century Schoolbook"/>
        <family val="1"/>
      </rPr>
      <t>2.-</t>
    </r>
    <r>
      <rPr>
        <sz val="10"/>
        <color theme="1"/>
        <rFont val="Arial Narrow"/>
        <family val="2"/>
      </rPr>
      <t xml:space="preserve"> Efectuar los seguimientos a las planificaciones operativas de Secretaría.
</t>
    </r>
    <r>
      <rPr>
        <b/>
        <sz val="9"/>
        <color theme="1"/>
        <rFont val="Century Schoolbook"/>
        <family val="1"/>
      </rPr>
      <t>3.-</t>
    </r>
    <r>
      <rPr>
        <sz val="10"/>
        <color theme="1"/>
        <rFont val="Arial Narrow"/>
        <family val="2"/>
      </rPr>
      <t xml:space="preserve"> Realizar las evaluaciones al POA.
</t>
    </r>
    <r>
      <rPr>
        <b/>
        <sz val="9"/>
        <color theme="1"/>
        <rFont val="Century Schoolbook"/>
        <family val="1"/>
      </rPr>
      <t>4.-</t>
    </r>
    <r>
      <rPr>
        <sz val="10"/>
        <color theme="1"/>
        <rFont val="Arial Narrow"/>
        <family val="2"/>
      </rPr>
      <t xml:space="preserve"> Remitir al Decanato los POAS y sus Evaluaciones.</t>
    </r>
  </si>
  <si>
    <r>
      <rPr>
        <b/>
        <sz val="9"/>
        <color theme="1"/>
        <rFont val="Century Schoolbook"/>
        <family val="1"/>
      </rPr>
      <t>1.-</t>
    </r>
    <r>
      <rPr>
        <sz val="10"/>
        <color theme="1"/>
        <rFont val="Arial Narrow"/>
        <family val="2"/>
      </rPr>
      <t xml:space="preserve"> Planificación Operativa Anual </t>
    </r>
    <r>
      <rPr>
        <sz val="10"/>
        <color theme="1"/>
        <rFont val="Century Schoolbook"/>
        <family val="1"/>
      </rPr>
      <t>2022.</t>
    </r>
    <r>
      <rPr>
        <sz val="10"/>
        <color theme="1"/>
        <rFont val="Arial Narrow"/>
        <family val="2"/>
      </rPr>
      <t xml:space="preserve">
</t>
    </r>
    <r>
      <rPr>
        <b/>
        <sz val="9"/>
        <color theme="1"/>
        <rFont val="Century Schoolbook"/>
        <family val="1"/>
      </rPr>
      <t>2.-</t>
    </r>
    <r>
      <rPr>
        <sz val="10"/>
        <color theme="1"/>
        <rFont val="Arial Narrow"/>
        <family val="2"/>
      </rPr>
      <t xml:space="preserve"> Evaluación de la Planificación Operativa del </t>
    </r>
    <r>
      <rPr>
        <sz val="10"/>
        <color theme="1"/>
        <rFont val="Century Schoolbook"/>
        <family val="1"/>
      </rPr>
      <t>1</t>
    </r>
    <r>
      <rPr>
        <sz val="10"/>
        <color theme="1"/>
        <rFont val="Arial Narrow"/>
        <family val="2"/>
      </rPr>
      <t xml:space="preserve">er semestre </t>
    </r>
    <r>
      <rPr>
        <sz val="10"/>
        <color theme="1"/>
        <rFont val="Century Schoolbook"/>
        <family val="1"/>
      </rPr>
      <t>2022.</t>
    </r>
    <r>
      <rPr>
        <sz val="10"/>
        <color theme="1"/>
        <rFont val="Arial Narrow"/>
        <family val="2"/>
      </rPr>
      <t xml:space="preserve">
</t>
    </r>
    <r>
      <rPr>
        <b/>
        <sz val="9"/>
        <color theme="1"/>
        <rFont val="Century Schoolbook"/>
        <family val="1"/>
      </rPr>
      <t>3.-</t>
    </r>
    <r>
      <rPr>
        <sz val="10"/>
        <color theme="1"/>
        <rFont val="Arial Narrow"/>
        <family val="2"/>
      </rPr>
      <t xml:space="preserve"> Planificación Operativa Anual </t>
    </r>
    <r>
      <rPr>
        <sz val="10"/>
        <color theme="1"/>
        <rFont val="Century Schoolbook"/>
        <family val="1"/>
      </rPr>
      <t>2023.</t>
    </r>
    <r>
      <rPr>
        <sz val="10"/>
        <color theme="1"/>
        <rFont val="Arial Narrow"/>
        <family val="2"/>
      </rPr>
      <t xml:space="preserve">
</t>
    </r>
    <r>
      <rPr>
        <b/>
        <sz val="9"/>
        <color theme="1"/>
        <rFont val="Century Schoolbook"/>
        <family val="1"/>
      </rPr>
      <t>4.-</t>
    </r>
    <r>
      <rPr>
        <sz val="10"/>
        <color theme="1"/>
        <rFont val="Arial Narrow"/>
        <family val="2"/>
      </rPr>
      <t xml:space="preserve"> Evaluación de la Planificación Operativa del </t>
    </r>
    <r>
      <rPr>
        <sz val="10"/>
        <color theme="1"/>
        <rFont val="Century Schoolbook"/>
        <family val="1"/>
      </rPr>
      <t>2</t>
    </r>
    <r>
      <rPr>
        <sz val="10"/>
        <color theme="1"/>
        <rFont val="Arial Narrow"/>
        <family val="2"/>
      </rPr>
      <t xml:space="preserve">do semestre </t>
    </r>
    <r>
      <rPr>
        <sz val="10"/>
        <color theme="1"/>
        <rFont val="Century Schoolbook"/>
        <family val="1"/>
      </rPr>
      <t>2022.</t>
    </r>
  </si>
  <si>
    <r>
      <rPr>
        <b/>
        <sz val="9"/>
        <color theme="1"/>
        <rFont val="Century Schoolbook"/>
        <family val="1"/>
      </rPr>
      <t>7.-</t>
    </r>
    <r>
      <rPr>
        <sz val="10"/>
        <color theme="1"/>
        <rFont val="Arial Narrow"/>
        <family val="2"/>
      </rPr>
      <t xml:space="preserve"> Organizar el Archivo intermedio.</t>
    </r>
  </si>
  <si>
    <t>Archivo intermedio organizado.</t>
  </si>
  <si>
    <t>N° de Carpetas inventariadas.</t>
  </si>
  <si>
    <r>
      <rPr>
        <b/>
        <sz val="9"/>
        <color theme="1"/>
        <rFont val="Century Schoolbook"/>
        <family val="1"/>
      </rPr>
      <t>1.-</t>
    </r>
    <r>
      <rPr>
        <sz val="10"/>
        <color theme="1"/>
        <rFont val="Arial Narrow"/>
        <family val="2"/>
      </rPr>
      <t xml:space="preserve"> Organizar, clasificar y realizar el inventario documental de carpetas del archivo que reposa en la secretaría de la FCQS.</t>
    </r>
  </si>
  <si>
    <r>
      <rPr>
        <b/>
        <sz val="9"/>
        <color theme="1"/>
        <rFont val="Century Schoolbook"/>
        <family val="1"/>
      </rPr>
      <t>1.-</t>
    </r>
    <r>
      <rPr>
        <sz val="10"/>
        <color theme="1"/>
        <rFont val="Arial Narrow"/>
        <family val="2"/>
      </rPr>
      <t xml:space="preserve"> Inventario documental.</t>
    </r>
  </si>
  <si>
    <t xml:space="preserve">* Ab. Stalin Rodríguez Pérez,
  Secretario-Abogado
* Técnico de Documentación y Archivo
* Sr. Pedro Jiménez,
  Auxiliar Administrativo de Secretaría y Archivo                               </t>
  </si>
  <si>
    <t>TOTAL PRESUPUESTO ESTIMATIVO DE SECRETARÍA Y ARCHIVO 2022:</t>
  </si>
  <si>
    <t>ALIMENTOS</t>
  </si>
  <si>
    <r>
      <rPr>
        <b/>
        <sz val="10"/>
        <color rgb="FFFF0000"/>
        <rFont val="Arial Narrow"/>
        <family val="2"/>
      </rPr>
      <t>METAS OPERATIVAS</t>
    </r>
    <r>
      <rPr>
        <b/>
        <sz val="9"/>
        <color theme="1"/>
        <rFont val="Century Schoolbook"/>
        <family val="1"/>
      </rPr>
      <t xml:space="preserve">
1.-</t>
    </r>
    <r>
      <rPr>
        <sz val="10"/>
        <color theme="1"/>
        <rFont val="Arial Narrow"/>
        <family val="2"/>
      </rPr>
      <t xml:space="preserve"> Ejecutar los procesos académicos.</t>
    </r>
  </si>
  <si>
    <t>Ejecución de los procesos académicos realizados.</t>
  </si>
  <si>
    <t>N° de Procesos académicos realizados.</t>
  </si>
  <si>
    <r>
      <rPr>
        <b/>
        <sz val="9"/>
        <color theme="1"/>
        <rFont val="Century Schoolbook"/>
        <family val="1"/>
      </rPr>
      <t>1.-</t>
    </r>
    <r>
      <rPr>
        <sz val="10"/>
        <color theme="1"/>
        <rFont val="Arial Narrow"/>
        <family val="2"/>
      </rPr>
      <t xml:space="preserve"> Ejecutar el proceso de elaboración, ingreso, revisión y seguimiento al silabo.</t>
    </r>
  </si>
  <si>
    <r>
      <rPr>
        <b/>
        <sz val="9"/>
        <color theme="1"/>
        <rFont val="Century Schoolbook"/>
        <family val="1"/>
      </rPr>
      <t>1.-</t>
    </r>
    <r>
      <rPr>
        <sz val="10"/>
        <color theme="1"/>
        <rFont val="Arial Narrow"/>
        <family val="2"/>
      </rPr>
      <t xml:space="preserve"> Reporte del estado actual de los procesos académicos ejecutados.</t>
    </r>
  </si>
  <si>
    <t>* Ing. Verónica Bravo B.,
  Coordinadora de Carrera
* Ramiro Quezada
* Nubia Matute
* Omar Martínez
* Luis Cedeño
* Humberto Ayala
  Comisión de revisión de sílabos</t>
  </si>
  <si>
    <r>
      <rPr>
        <sz val="10"/>
        <color theme="1"/>
        <rFont val="Century Schoolbook"/>
        <family val="1"/>
      </rPr>
      <t>1.</t>
    </r>
    <r>
      <rPr>
        <sz val="10"/>
        <color theme="1"/>
        <rFont val="Arial Narrow"/>
        <family val="2"/>
      </rPr>
      <t xml:space="preserve"> Distributivo
</t>
    </r>
    <r>
      <rPr>
        <sz val="10"/>
        <color theme="1"/>
        <rFont val="Century Schoolbook"/>
        <family val="1"/>
      </rPr>
      <t>2.</t>
    </r>
    <r>
      <rPr>
        <sz val="10"/>
        <color theme="1"/>
        <rFont val="Arial Narrow"/>
        <family val="2"/>
      </rPr>
      <t xml:space="preserve"> Horarios
</t>
    </r>
    <r>
      <rPr>
        <sz val="10"/>
        <color theme="1"/>
        <rFont val="Century Schoolbook"/>
        <family val="1"/>
      </rPr>
      <t>3.</t>
    </r>
    <r>
      <rPr>
        <sz val="10"/>
        <color theme="1"/>
        <rFont val="Arial Narrow"/>
        <family val="2"/>
      </rPr>
      <t xml:space="preserve"> Evaluación Docente
</t>
    </r>
    <r>
      <rPr>
        <sz val="10"/>
        <color theme="1"/>
        <rFont val="Century Schoolbook"/>
        <family val="1"/>
      </rPr>
      <t>4.</t>
    </r>
    <r>
      <rPr>
        <sz val="10"/>
        <color theme="1"/>
        <rFont val="Arial Narrow"/>
        <family val="2"/>
      </rPr>
      <t xml:space="preserve"> Seguimiento al sílabos
</t>
    </r>
    <r>
      <rPr>
        <sz val="10"/>
        <color theme="1"/>
        <rFont val="Century Schoolbook"/>
        <family val="1"/>
      </rPr>
      <t>5.</t>
    </r>
    <r>
      <rPr>
        <sz val="10"/>
        <color theme="1"/>
        <rFont val="Arial Narrow"/>
        <family val="2"/>
      </rPr>
      <t xml:space="preserve"> Proceso titulación
</t>
    </r>
    <r>
      <rPr>
        <sz val="10"/>
        <color theme="1"/>
        <rFont val="Century Schoolbook"/>
        <family val="1"/>
      </rPr>
      <t>6.</t>
    </r>
    <r>
      <rPr>
        <sz val="10"/>
        <color theme="1"/>
        <rFont val="Arial Narrow"/>
        <family val="2"/>
      </rPr>
      <t xml:space="preserve"> Proceso de acreditación de carrera
</t>
    </r>
    <r>
      <rPr>
        <sz val="10"/>
        <color theme="1"/>
        <rFont val="Century Schoolbook"/>
        <family val="1"/>
      </rPr>
      <t>7.</t>
    </r>
    <r>
      <rPr>
        <sz val="10"/>
        <color theme="1"/>
        <rFont val="Arial Narrow"/>
        <family val="2"/>
      </rPr>
      <t xml:space="preserve"> Ajuste curricular
</t>
    </r>
    <r>
      <rPr>
        <sz val="10"/>
        <color theme="1"/>
        <rFont val="Century Schoolbook"/>
        <family val="1"/>
      </rPr>
      <t>8.</t>
    </r>
    <r>
      <rPr>
        <sz val="10"/>
        <color theme="1"/>
        <rFont val="Arial Narrow"/>
        <family val="2"/>
      </rPr>
      <t xml:space="preserve"> Matricula</t>
    </r>
  </si>
  <si>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</si>
  <si>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</si>
  <si>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</si>
  <si>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</si>
  <si>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b/>
        <sz val="9"/>
        <color theme="1"/>
        <rFont val="Century Schoolbook"/>
        <family val="1"/>
      </rPr>
      <t>2.-</t>
    </r>
    <r>
      <rPr>
        <sz val="10"/>
        <color theme="1"/>
        <rFont val="Arial Narrow"/>
        <family val="2"/>
      </rPr>
      <t xml:space="preserve"> Dar seguimiento de documentos de planificación académica y curricular.</t>
    </r>
  </si>
  <si>
    <t>Documentos de planificación académica y curricular.</t>
  </si>
  <si>
    <t>Nº de Distributivos, horarios ejecutados, autoevaluación de carrera ejecutada.</t>
  </si>
  <si>
    <r>
      <rPr>
        <b/>
        <sz val="9"/>
        <color theme="1"/>
        <rFont val="Century Schoolbook"/>
        <family val="1"/>
      </rPr>
      <t>1.-</t>
    </r>
    <r>
      <rPr>
        <sz val="10"/>
        <color theme="1"/>
        <rFont val="Arial Narrow"/>
        <family val="2"/>
      </rPr>
      <t xml:space="preserve"> Ejecutar las actividades complementarias con la participación estudiantil.</t>
    </r>
  </si>
  <si>
    <r>
      <rPr>
        <b/>
        <sz val="9"/>
        <color theme="1"/>
        <rFont val="Century Schoolbook"/>
        <family val="1"/>
      </rPr>
      <t>1.-</t>
    </r>
    <r>
      <rPr>
        <sz val="10"/>
        <color theme="1"/>
        <rFont val="Arial Narrow"/>
        <family val="2"/>
      </rPr>
      <t xml:space="preserve"> Reporte del estado actual de las actividades complementarias con la participación estudiantil ejecutadas.</t>
    </r>
  </si>
  <si>
    <t>* Ing. Linda Cabrera
* Ing. Carolina Beltrán
  Docentes del Colectivo Estudiantil</t>
  </si>
  <si>
    <r>
      <rPr>
        <b/>
        <sz val="9"/>
        <color theme="1"/>
        <rFont val="Century Schoolbook"/>
        <family val="1"/>
      </rPr>
      <t>3.-</t>
    </r>
    <r>
      <rPr>
        <sz val="10"/>
        <color theme="1"/>
        <rFont val="Arial Narrow"/>
        <family val="2"/>
      </rPr>
      <t xml:space="preserve"> Entregar las Planificaciones Operativas Anuales y Evaluaciones de las Planificaciones Operativas Anuales.</t>
    </r>
  </si>
  <si>
    <r>
      <rPr>
        <b/>
        <sz val="9"/>
        <color theme="1"/>
        <rFont val="Century Schoolbook"/>
        <family val="1"/>
      </rPr>
      <t>1.-</t>
    </r>
    <r>
      <rPr>
        <sz val="10"/>
        <color theme="1"/>
        <rFont val="Arial Narrow"/>
        <family val="2"/>
      </rPr>
      <t xml:space="preserve"> Elaborar los planes operativos anuales de la Carrera.
</t>
    </r>
    <r>
      <rPr>
        <b/>
        <sz val="9"/>
        <color theme="1"/>
        <rFont val="Century Schoolbook"/>
        <family val="1"/>
      </rPr>
      <t>2.-</t>
    </r>
    <r>
      <rPr>
        <sz val="10"/>
        <color theme="1"/>
        <rFont val="Arial Narrow"/>
        <family val="2"/>
      </rPr>
      <t xml:space="preserve"> Elaborar las Evaluaciones del POA.
</t>
    </r>
    <r>
      <rPr>
        <b/>
        <sz val="9"/>
        <color theme="1"/>
        <rFont val="Century Schoolbook"/>
        <family val="1"/>
      </rPr>
      <t>3.-</t>
    </r>
    <r>
      <rPr>
        <sz val="10"/>
        <color theme="1"/>
        <rFont val="Arial Narrow"/>
        <family val="2"/>
      </rPr>
      <t xml:space="preserve"> Remitir al Decanato los POAs y sus Evaluaciones.</t>
    </r>
  </si>
  <si>
    <r>
      <rPr>
        <b/>
        <sz val="9"/>
        <color theme="1"/>
        <rFont val="Century Schoolbook"/>
        <family val="1"/>
      </rPr>
      <t>1.-</t>
    </r>
    <r>
      <rPr>
        <sz val="10"/>
        <color theme="1"/>
        <rFont val="Arial Narrow"/>
        <family val="2"/>
      </rPr>
      <t xml:space="preserve"> POA </t>
    </r>
    <r>
      <rPr>
        <sz val="10"/>
        <color theme="1"/>
        <rFont val="Century Schoolbook"/>
        <family val="1"/>
      </rPr>
      <t>2022.</t>
    </r>
    <r>
      <rPr>
        <sz val="10"/>
        <color theme="1"/>
        <rFont val="Arial Narrow"/>
        <family val="2"/>
      </rPr>
      <t xml:space="preserve">
</t>
    </r>
    <r>
      <rPr>
        <b/>
        <sz val="9"/>
        <color theme="1"/>
        <rFont val="Century Schoolbook"/>
        <family val="1"/>
      </rPr>
      <t>2.-</t>
    </r>
    <r>
      <rPr>
        <sz val="10"/>
        <color theme="1"/>
        <rFont val="Arial Narrow"/>
        <family val="2"/>
      </rPr>
      <t xml:space="preserve"> Evaluación del primer semestre del POA </t>
    </r>
    <r>
      <rPr>
        <sz val="10"/>
        <color theme="1"/>
        <rFont val="Century Schoolbook"/>
        <family val="1"/>
      </rPr>
      <t>2022.</t>
    </r>
    <r>
      <rPr>
        <sz val="10"/>
        <color theme="1"/>
        <rFont val="Arial Narrow"/>
        <family val="2"/>
      </rPr>
      <t xml:space="preserve">
</t>
    </r>
    <r>
      <rPr>
        <b/>
        <sz val="9"/>
        <color theme="1"/>
        <rFont val="Century Schoolbook"/>
        <family val="1"/>
      </rPr>
      <t>3.-</t>
    </r>
    <r>
      <rPr>
        <sz val="10"/>
        <color theme="1"/>
        <rFont val="Arial Narrow"/>
        <family val="2"/>
      </rPr>
      <t xml:space="preserve"> POA </t>
    </r>
    <r>
      <rPr>
        <sz val="10"/>
        <color theme="1"/>
        <rFont val="Century Schoolbook"/>
        <family val="1"/>
      </rPr>
      <t>2023.</t>
    </r>
    <r>
      <rPr>
        <sz val="10"/>
        <color theme="1"/>
        <rFont val="Arial Narrow"/>
        <family val="2"/>
      </rPr>
      <t xml:space="preserve">
</t>
    </r>
    <r>
      <rPr>
        <b/>
        <sz val="9"/>
        <color theme="1"/>
        <rFont val="Century Schoolbook"/>
        <family val="1"/>
      </rPr>
      <t>4.-</t>
    </r>
    <r>
      <rPr>
        <sz val="10"/>
        <color theme="1"/>
        <rFont val="Arial Narrow"/>
        <family val="2"/>
      </rPr>
      <t xml:space="preserve"> Evaluación del segundo semestre del POA </t>
    </r>
    <r>
      <rPr>
        <sz val="10"/>
        <color theme="1"/>
        <rFont val="Century Schoolbook"/>
        <family val="1"/>
      </rPr>
      <t>2023.</t>
    </r>
  </si>
  <si>
    <t>* Ing. Verónica Bravo B.,
  Coordinadora de Carrera</t>
  </si>
  <si>
    <r>
      <rPr>
        <b/>
        <sz val="9"/>
        <color theme="1"/>
        <rFont val="Century Schoolbook"/>
        <family val="1"/>
      </rPr>
      <t>4.-</t>
    </r>
    <r>
      <rPr>
        <sz val="10"/>
        <color theme="1"/>
        <rFont val="Arial Narrow"/>
        <family val="2"/>
      </rPr>
      <t xml:space="preserve"> Presentar las propuestas de procesos de investigación y vinculación con la sociedad ante las instancias encargadas de emitir las directrices a nivel institucional.</t>
    </r>
  </si>
  <si>
    <t>Propuestas de procesos de investigación y vinculación con la sociedad ante las instancias encargadas de emitir las directrices a nivel institucional supervisadas.</t>
  </si>
  <si>
    <t>Nº de Avances de proyectos de investigación y de Vinculación en ejecución.</t>
  </si>
  <si>
    <r>
      <rPr>
        <b/>
        <sz val="9"/>
        <color theme="1"/>
        <rFont val="Century Schoolbook"/>
        <family val="1"/>
      </rPr>
      <t>1.-</t>
    </r>
    <r>
      <rPr>
        <sz val="10"/>
        <color theme="1"/>
        <rFont val="Arial Narrow"/>
        <family val="2"/>
      </rPr>
      <t xml:space="preserve"> Presentar los informes de avance de procesos de vinculación con la sociedad.</t>
    </r>
  </si>
  <si>
    <r>
      <rPr>
        <b/>
        <sz val="9"/>
        <color theme="1"/>
        <rFont val="Century Schoolbook"/>
        <family val="1"/>
      </rPr>
      <t>1.-</t>
    </r>
    <r>
      <rPr>
        <sz val="10"/>
        <color theme="1"/>
        <rFont val="Arial Narrow"/>
        <family val="2"/>
      </rPr>
      <t xml:space="preserve"> Informe de avance de procesos de vinculación con la sociedad.</t>
    </r>
  </si>
  <si>
    <t>* Ing. Verónica Bravo,
  Coordinador de Carrera
* Ing. Wilson Carrión E.
* Ing. Erik Vivanco
  Colectivo de Vinculación y Práctica Preprofesional</t>
  </si>
  <si>
    <r>
      <rPr>
        <b/>
        <sz val="9"/>
        <color theme="1"/>
        <rFont val="Century Schoolbook"/>
        <family val="1"/>
      </rPr>
      <t>5.-</t>
    </r>
    <r>
      <rPr>
        <sz val="10"/>
        <color theme="1"/>
        <rFont val="Arial Narrow"/>
        <family val="2"/>
      </rPr>
      <t xml:space="preserve"> Apoyar el archivo de gestión.</t>
    </r>
  </si>
  <si>
    <t>Nº de carpetas registradas en el inventario documental.</t>
  </si>
  <si>
    <r>
      <rPr>
        <b/>
        <sz val="9"/>
        <color theme="1"/>
        <rFont val="Century Schoolbook"/>
        <family val="1"/>
      </rPr>
      <t>1.-</t>
    </r>
    <r>
      <rPr>
        <sz val="10"/>
        <color theme="1"/>
        <rFont val="Arial Narrow"/>
        <family val="2"/>
      </rPr>
      <t xml:space="preserve"> Realizar el inventario documental de carpetas del archivo que reposan en la Coordinación de Carrera.</t>
    </r>
  </si>
  <si>
    <r>
      <rPr>
        <b/>
        <sz val="9"/>
        <color theme="1"/>
        <rFont val="Century Schoolbook"/>
        <family val="1"/>
      </rPr>
      <t>1.-</t>
    </r>
    <r>
      <rPr>
        <sz val="10"/>
        <color theme="1"/>
        <rFont val="Arial Narrow"/>
        <family val="2"/>
      </rPr>
      <t xml:space="preserve"> Inventario documental.</t>
    </r>
  </si>
  <si>
    <t>* Ing. Mary Alvarado,
  Asistente</t>
  </si>
  <si>
    <t>TOTAL PRESUPUESTO ESTIMATIVO DE ALIMENTOS 2022:</t>
  </si>
  <si>
    <t>BIOQUÍMICA Y FARMACIA</t>
  </si>
  <si>
    <r>
      <rPr>
        <b/>
        <sz val="10"/>
        <color rgb="FFFF0000"/>
        <rFont val="Arial Narrow"/>
        <family val="2"/>
      </rPr>
      <t>METAS OPERATIVAS</t>
    </r>
    <r>
      <rPr>
        <b/>
        <sz val="9"/>
        <color theme="1"/>
        <rFont val="Century Schoolbook"/>
        <family val="1"/>
      </rPr>
      <t xml:space="preserve">
1.-</t>
    </r>
    <r>
      <rPr>
        <sz val="10"/>
        <color theme="1"/>
        <rFont val="Arial Narrow"/>
        <family val="2"/>
      </rPr>
      <t xml:space="preserve"> Ejecutar los procesos académicos.</t>
    </r>
  </si>
  <si>
    <t>Ejecución de los procesos académicos planificados.</t>
  </si>
  <si>
    <t>N° de procesos académicos ejecutados.</t>
  </si>
  <si>
    <r>
      <rPr>
        <b/>
        <sz val="9"/>
        <color theme="1"/>
        <rFont val="Century Schoolbook"/>
        <family val="1"/>
      </rPr>
      <t>1.-</t>
    </r>
    <r>
      <rPr>
        <sz val="10"/>
        <color theme="1"/>
        <rFont val="Arial Narrow"/>
        <family val="2"/>
      </rPr>
      <t xml:space="preserve"> Ejecutar el proceso de elaboración, ingreso, revisión y seguimiento al silabo.</t>
    </r>
  </si>
  <si>
    <r>
      <rPr>
        <b/>
        <sz val="9"/>
        <color theme="1"/>
        <rFont val="Century Schoolbook"/>
        <family val="1"/>
      </rPr>
      <t>1.-</t>
    </r>
    <r>
      <rPr>
        <sz val="10"/>
        <color theme="1"/>
        <rFont val="Arial Narrow"/>
        <family val="2"/>
      </rPr>
      <t xml:space="preserve"> Reporte del estado actual de los procesos académicos ejecutados.</t>
    </r>
  </si>
  <si>
    <r>
      <rPr>
        <sz val="10"/>
        <color theme="1"/>
        <rFont val="Arial Narrow"/>
        <family val="2"/>
      </rPr>
      <t xml:space="preserve">* Dra. Thayana Núñez,
 </t>
    </r>
    <r>
      <rPr>
        <b/>
        <sz val="10"/>
        <color theme="1"/>
        <rFont val="Arial Narrow"/>
        <family val="2"/>
      </rPr>
      <t xml:space="preserve"> (Coordinadora de Carrera)
* </t>
    </r>
    <r>
      <rPr>
        <sz val="10"/>
        <color theme="1"/>
        <rFont val="Arial Narrow"/>
        <family val="2"/>
      </rPr>
      <t>Dra. Carmen Silverio</t>
    </r>
    <r>
      <rPr>
        <b/>
        <sz val="10"/>
        <color theme="1"/>
        <rFont val="Arial Narrow"/>
        <family val="2"/>
      </rPr>
      <t xml:space="preserve"> (Docente)
* </t>
    </r>
    <r>
      <rPr>
        <sz val="10"/>
        <color theme="1"/>
        <rFont val="Arial Narrow"/>
        <family val="2"/>
      </rPr>
      <t xml:space="preserve">Dra. Mercedes Campo </t>
    </r>
    <r>
      <rPr>
        <b/>
        <sz val="10"/>
        <color theme="1"/>
        <rFont val="Arial Narrow"/>
        <family val="2"/>
      </rPr>
      <t>(Docente)
*</t>
    </r>
    <r>
      <rPr>
        <sz val="10"/>
        <color theme="1"/>
        <rFont val="Arial Narrow"/>
        <family val="2"/>
      </rPr>
      <t xml:space="preserve"> Dra. Carmita Jaramillo </t>
    </r>
    <r>
      <rPr>
        <b/>
        <sz val="10"/>
        <color theme="1"/>
        <rFont val="Arial Narrow"/>
        <family val="2"/>
      </rPr>
      <t xml:space="preserve">(Docente)
* </t>
    </r>
    <r>
      <rPr>
        <sz val="10"/>
        <color theme="1"/>
        <rFont val="Arial Narrow"/>
        <family val="2"/>
      </rPr>
      <t xml:space="preserve">Dra. Marisela Segura  </t>
    </r>
    <r>
      <rPr>
        <b/>
        <sz val="10"/>
        <color theme="1"/>
        <rFont val="Arial Narrow"/>
        <family val="2"/>
      </rPr>
      <t xml:space="preserve">(Docente)
* </t>
    </r>
    <r>
      <rPr>
        <sz val="10"/>
        <color theme="1"/>
        <rFont val="Arial Narrow"/>
        <family val="2"/>
      </rPr>
      <t xml:space="preserve">Dr. Osmany Cuesta </t>
    </r>
    <r>
      <rPr>
        <b/>
        <sz val="10"/>
        <color theme="1"/>
        <rFont val="Arial Narrow"/>
        <family val="2"/>
      </rPr>
      <t>(Docente)</t>
    </r>
  </si>
  <si>
    <t>Elaboración de distributivo. Elaboración de horarios. Revisión y aprobación del silabo. Seguimiento al silabo. Seguimiento proceso de Titulación.</t>
  </si>
  <si>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</si>
  <si>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</si>
  <si>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</si>
  <si>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</si>
  <si>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b/>
        <sz val="9"/>
        <color theme="1"/>
        <rFont val="Century Schoolbook"/>
        <family val="1"/>
      </rPr>
      <t>2.-</t>
    </r>
    <r>
      <rPr>
        <sz val="10"/>
        <color theme="1"/>
        <rFont val="Arial Narrow"/>
        <family val="2"/>
      </rPr>
      <t xml:space="preserve"> Desarrollar el logro de resultados o avances de procesos de Investigación y de vinculación con la sociedad.</t>
    </r>
  </si>
  <si>
    <t>Logro de resultados o avances de procesos de Investigación y de vinculación con la sociedad desarrollados.</t>
  </si>
  <si>
    <t>N° de proyectos académicos de docencia, Investigación y de vinculación con la sociedad ejecutados.</t>
  </si>
  <si>
    <r>
      <rPr>
        <b/>
        <sz val="9"/>
        <color theme="1"/>
        <rFont val="Century Schoolbook"/>
        <family val="1"/>
      </rPr>
      <t>1.-</t>
    </r>
    <r>
      <rPr>
        <sz val="10"/>
        <color theme="1"/>
        <rFont val="Arial Narrow"/>
        <family val="2"/>
      </rPr>
      <t xml:space="preserve"> Ejecutar el proceso de elaboración, aprobación y ejecución de los proyectos de Investigación y de vinculación.</t>
    </r>
  </si>
  <si>
    <r>
      <rPr>
        <b/>
        <sz val="9"/>
        <color theme="1"/>
        <rFont val="Century Schoolbook"/>
        <family val="1"/>
      </rPr>
      <t>1.-</t>
    </r>
    <r>
      <rPr>
        <sz val="10"/>
        <color theme="1"/>
        <rFont val="Arial Narrow"/>
        <family val="2"/>
      </rPr>
      <t xml:space="preserve"> Informe de ejecución del proceso de vinculación.</t>
    </r>
  </si>
  <si>
    <r>
      <rPr>
        <sz val="10"/>
        <color theme="1"/>
        <rFont val="Arial Narrow"/>
        <family val="2"/>
      </rPr>
      <t xml:space="preserve">* Dra. Paola Benitez </t>
    </r>
    <r>
      <rPr>
        <b/>
        <sz val="10"/>
        <color theme="1"/>
        <rFont val="Arial Narrow"/>
        <family val="2"/>
      </rPr>
      <t xml:space="preserve">(Docente)
* </t>
    </r>
    <r>
      <rPr>
        <sz val="10"/>
        <color theme="1"/>
        <rFont val="Arial Narrow"/>
        <family val="2"/>
      </rPr>
      <t xml:space="preserve">BQF. Raquel Sánchez </t>
    </r>
    <r>
      <rPr>
        <b/>
        <sz val="10"/>
        <color theme="1"/>
        <rFont val="Arial Narrow"/>
        <family val="2"/>
      </rPr>
      <t xml:space="preserve">(Docente)
* </t>
    </r>
    <r>
      <rPr>
        <sz val="10"/>
        <color theme="1"/>
        <rFont val="Arial Narrow"/>
        <family val="2"/>
      </rPr>
      <t xml:space="preserve">BQF. Sergio Valverde  </t>
    </r>
    <r>
      <rPr>
        <b/>
        <sz val="10"/>
        <color theme="1"/>
        <rFont val="Arial Narrow"/>
        <family val="2"/>
      </rPr>
      <t>(Docente)</t>
    </r>
  </si>
  <si>
    <r>
      <rPr>
        <b/>
        <sz val="9"/>
        <color theme="1"/>
        <rFont val="Century Schoolbook"/>
        <family val="1"/>
      </rPr>
      <t>3.-</t>
    </r>
    <r>
      <rPr>
        <sz val="10"/>
        <color theme="1"/>
        <rFont val="Arial Narrow"/>
        <family val="2"/>
      </rPr>
      <t xml:space="preserve"> Elaborar documentos de planificación académica y curricular.</t>
    </r>
  </si>
  <si>
    <t>Documentos de planificación académica y curricular elaborados.</t>
  </si>
  <si>
    <t>Nº de Distributivos, horarios ejecutados.</t>
  </si>
  <si>
    <r>
      <rPr>
        <b/>
        <sz val="9"/>
        <color theme="1"/>
        <rFont val="Century Schoolbook"/>
        <family val="1"/>
      </rPr>
      <t>1.-</t>
    </r>
    <r>
      <rPr>
        <sz val="10"/>
        <color theme="1"/>
        <rFont val="Arial Narrow"/>
        <family val="2"/>
      </rPr>
      <t xml:space="preserve"> Ejecutar</t>
    </r>
    <r>
      <rPr>
        <sz val="10"/>
        <color rgb="FFFF0000"/>
        <rFont val="Arial Narrow"/>
        <family val="2"/>
      </rPr>
      <t xml:space="preserve"> </t>
    </r>
    <r>
      <rPr>
        <sz val="10"/>
        <color theme="1"/>
        <rFont val="Arial Narrow"/>
        <family val="2"/>
      </rPr>
      <t>el proceso de elaboración de los Distributivo y horarios.</t>
    </r>
  </si>
  <si>
    <r>
      <rPr>
        <b/>
        <sz val="9"/>
        <color theme="1"/>
        <rFont val="Century Schoolbook"/>
        <family val="1"/>
      </rPr>
      <t>1.-</t>
    </r>
    <r>
      <rPr>
        <sz val="10"/>
        <color theme="1"/>
        <rFont val="Arial Narrow"/>
        <family val="2"/>
      </rPr>
      <t xml:space="preserve"> Reporte del estado actual de la coordinación y supervisión de elaboración de los Distributivo y horarios.</t>
    </r>
  </si>
  <si>
    <r>
      <rPr>
        <sz val="10"/>
        <color theme="1"/>
        <rFont val="Arial Narrow"/>
        <family val="2"/>
      </rPr>
      <t xml:space="preserve">* Dra. Thayana Núñez Quezada,
  </t>
    </r>
    <r>
      <rPr>
        <b/>
        <sz val="10"/>
        <color theme="1"/>
        <rFont val="Arial Narrow"/>
        <family val="2"/>
      </rPr>
      <t>(Coordinadora de Carrera)</t>
    </r>
  </si>
  <si>
    <r>
      <rPr>
        <b/>
        <sz val="9"/>
        <color theme="1"/>
        <rFont val="Century Schoolbook"/>
        <family val="1"/>
      </rPr>
      <t>4.-</t>
    </r>
    <r>
      <rPr>
        <sz val="10"/>
        <color theme="1"/>
        <rFont val="Arial Narrow"/>
        <family val="2"/>
      </rPr>
      <t xml:space="preserve"> Presentar las Planificaciones Operativas Anuales y Evaluaciones de la Planificación Operativa Anual.</t>
    </r>
  </si>
  <si>
    <t>N° de Planificaciones Operativa Anuales y Evaluaciones de la Planificación Operativa Anual entregadas.</t>
  </si>
  <si>
    <r>
      <rPr>
        <b/>
        <sz val="9"/>
        <color theme="1"/>
        <rFont val="Century Schoolbook"/>
        <family val="1"/>
      </rPr>
      <t>1.-</t>
    </r>
    <r>
      <rPr>
        <sz val="10"/>
        <color theme="1"/>
        <rFont val="Arial Narrow"/>
        <family val="2"/>
      </rPr>
      <t xml:space="preserve"> Elaborar los planes operativos anuales de la Carrera.
</t>
    </r>
    <r>
      <rPr>
        <b/>
        <sz val="9"/>
        <color theme="1"/>
        <rFont val="Century Schoolbook"/>
        <family val="1"/>
      </rPr>
      <t>2.-</t>
    </r>
    <r>
      <rPr>
        <sz val="10"/>
        <color theme="1"/>
        <rFont val="Arial Narrow"/>
        <family val="2"/>
      </rPr>
      <t xml:space="preserve"> Elaborar las Evaluaciones del POA.
</t>
    </r>
    <r>
      <rPr>
        <b/>
        <sz val="9"/>
        <color theme="1"/>
        <rFont val="Century Schoolbook"/>
        <family val="1"/>
      </rPr>
      <t>3.-</t>
    </r>
    <r>
      <rPr>
        <sz val="10"/>
        <color theme="1"/>
        <rFont val="Arial Narrow"/>
        <family val="2"/>
      </rPr>
      <t xml:space="preserve"> Remitir al Decanato los POAs y sus Evaluaciones.</t>
    </r>
  </si>
  <si>
    <r>
      <rPr>
        <b/>
        <sz val="9"/>
        <color theme="1"/>
        <rFont val="Century Schoolbook"/>
        <family val="1"/>
      </rPr>
      <t>1.-</t>
    </r>
    <r>
      <rPr>
        <sz val="10"/>
        <color theme="1"/>
        <rFont val="Arial Narrow"/>
        <family val="2"/>
      </rPr>
      <t xml:space="preserve"> POA </t>
    </r>
    <r>
      <rPr>
        <sz val="10"/>
        <color theme="1"/>
        <rFont val="Century Schoolbook"/>
        <family val="1"/>
      </rPr>
      <t>2022.</t>
    </r>
    <r>
      <rPr>
        <sz val="10"/>
        <color theme="1"/>
        <rFont val="Arial Narrow"/>
        <family val="2"/>
      </rPr>
      <t xml:space="preserve">
</t>
    </r>
    <r>
      <rPr>
        <b/>
        <sz val="9"/>
        <color theme="1"/>
        <rFont val="Century Schoolbook"/>
        <family val="1"/>
      </rPr>
      <t>2.-</t>
    </r>
    <r>
      <rPr>
        <sz val="10"/>
        <color theme="1"/>
        <rFont val="Arial Narrow"/>
        <family val="2"/>
      </rPr>
      <t xml:space="preserve"> Evaluación del primer semestre del POA </t>
    </r>
    <r>
      <rPr>
        <sz val="10"/>
        <color theme="1"/>
        <rFont val="Century Schoolbook"/>
        <family val="1"/>
      </rPr>
      <t>2022.</t>
    </r>
    <r>
      <rPr>
        <sz val="10"/>
        <color theme="1"/>
        <rFont val="Arial Narrow"/>
        <family val="2"/>
      </rPr>
      <t xml:space="preserve">
</t>
    </r>
    <r>
      <rPr>
        <b/>
        <sz val="9"/>
        <color theme="1"/>
        <rFont val="Century Schoolbook"/>
        <family val="1"/>
      </rPr>
      <t>3.-</t>
    </r>
    <r>
      <rPr>
        <sz val="10"/>
        <color theme="1"/>
        <rFont val="Arial Narrow"/>
        <family val="2"/>
      </rPr>
      <t xml:space="preserve"> POA </t>
    </r>
    <r>
      <rPr>
        <sz val="10"/>
        <color theme="1"/>
        <rFont val="Century Schoolbook"/>
        <family val="1"/>
      </rPr>
      <t>2023.</t>
    </r>
    <r>
      <rPr>
        <sz val="10"/>
        <color theme="1"/>
        <rFont val="Arial Narrow"/>
        <family val="2"/>
      </rPr>
      <t xml:space="preserve">
</t>
    </r>
    <r>
      <rPr>
        <b/>
        <sz val="9"/>
        <color theme="1"/>
        <rFont val="Century Schoolbook"/>
        <family val="1"/>
      </rPr>
      <t>4.-</t>
    </r>
    <r>
      <rPr>
        <sz val="10"/>
        <color theme="1"/>
        <rFont val="Arial Narrow"/>
        <family val="2"/>
      </rPr>
      <t xml:space="preserve"> Evaluación del segundo semestre del POA </t>
    </r>
    <r>
      <rPr>
        <sz val="10"/>
        <color theme="1"/>
        <rFont val="Century Schoolbook"/>
        <family val="1"/>
      </rPr>
      <t>2022.</t>
    </r>
  </si>
  <si>
    <r>
      <rPr>
        <sz val="10"/>
        <color theme="1"/>
        <rFont val="Arial Narrow"/>
        <family val="2"/>
      </rPr>
      <t xml:space="preserve">* Dra. Thayana Núñez Quezada,
  </t>
    </r>
    <r>
      <rPr>
        <b/>
        <sz val="10"/>
        <color theme="1"/>
        <rFont val="Arial Narrow"/>
        <family val="2"/>
      </rPr>
      <t>(Coordinadora de Carrera)</t>
    </r>
  </si>
  <si>
    <r>
      <rPr>
        <b/>
        <sz val="9"/>
        <color theme="1"/>
        <rFont val="Century Schoolbook"/>
        <family val="1"/>
      </rPr>
      <t>5.-</t>
    </r>
    <r>
      <rPr>
        <sz val="10"/>
        <color theme="1"/>
        <rFont val="Arial Narrow"/>
        <family val="2"/>
      </rPr>
      <t xml:space="preserve"> Organizar el Archivo de gestión.</t>
    </r>
  </si>
  <si>
    <t>N° de Archivos de gestión organizado.</t>
  </si>
  <si>
    <r>
      <rPr>
        <b/>
        <sz val="9"/>
        <color theme="1"/>
        <rFont val="Century Schoolbook"/>
        <family val="1"/>
      </rPr>
      <t>1.-</t>
    </r>
    <r>
      <rPr>
        <sz val="10"/>
        <color theme="1"/>
        <rFont val="Arial Narrow"/>
        <family val="2"/>
      </rPr>
      <t xml:space="preserve"> Realizar el inventario documental de carpetas del archivo que reposan en la Coordinación de Carrera.</t>
    </r>
  </si>
  <si>
    <r>
      <rPr>
        <b/>
        <sz val="9"/>
        <color theme="1"/>
        <rFont val="Century Schoolbook"/>
        <family val="1"/>
      </rPr>
      <t>1.-</t>
    </r>
    <r>
      <rPr>
        <sz val="10"/>
        <color theme="1"/>
        <rFont val="Arial Narrow"/>
        <family val="2"/>
      </rPr>
      <t xml:space="preserve"> Inventario Documental.</t>
    </r>
  </si>
  <si>
    <r>
      <rPr>
        <sz val="10"/>
        <color theme="1"/>
        <rFont val="Arial Narrow"/>
        <family val="2"/>
      </rPr>
      <t xml:space="preserve">* Lcda. Meri Alvarado,
  </t>
    </r>
    <r>
      <rPr>
        <b/>
        <sz val="10"/>
        <color theme="1"/>
        <rFont val="Arial Narrow"/>
        <family val="2"/>
      </rPr>
      <t>Analista Administrativa</t>
    </r>
  </si>
  <si>
    <t>TOTAL PRESUPUESTO ESTIMATIVO DE BIOQUÍMICA Y FARMACIA 2022:</t>
  </si>
  <si>
    <t>ENFERMERÍA</t>
  </si>
  <si>
    <t>1. Mantener procesos continuos de capacitación para garantizar la implementación efectiva del modelo educativo.</t>
  </si>
  <si>
    <r>
      <rPr>
        <b/>
        <sz val="10"/>
        <color rgb="FFFF0000"/>
        <rFont val="Arial Narrow"/>
        <family val="2"/>
      </rPr>
      <t>METAS OPERATIVAS</t>
    </r>
    <r>
      <rPr>
        <sz val="10"/>
        <color theme="1"/>
        <rFont val="Arial Narrow"/>
        <family val="2"/>
      </rPr>
      <t xml:space="preserve">
</t>
    </r>
    <r>
      <rPr>
        <b/>
        <sz val="9"/>
        <color theme="1"/>
        <rFont val="Century Schoolbook"/>
        <family val="1"/>
      </rPr>
      <t>1.-</t>
    </r>
    <r>
      <rPr>
        <sz val="10"/>
        <color rgb="FFFF0000"/>
        <rFont val="Arial Narrow"/>
        <family val="2"/>
      </rPr>
      <t xml:space="preserve"> </t>
    </r>
    <r>
      <rPr>
        <sz val="10"/>
        <color theme="1"/>
        <rFont val="Arial Narrow"/>
        <family val="2"/>
      </rPr>
      <t>E</t>
    </r>
    <r>
      <rPr>
        <sz val="10"/>
        <color theme="1"/>
        <rFont val="Arial Narrow"/>
        <family val="2"/>
      </rPr>
      <t>jecutar los Procesos de Matriculación.</t>
    </r>
  </si>
  <si>
    <t>N° de procesos académicos realizados.</t>
  </si>
  <si>
    <r>
      <rPr>
        <b/>
        <sz val="9"/>
        <color theme="1"/>
        <rFont val="Century Schoolbook"/>
        <family val="1"/>
      </rPr>
      <t>1.-</t>
    </r>
    <r>
      <rPr>
        <sz val="10"/>
        <color rgb="FFFF0000"/>
        <rFont val="Arial Narrow"/>
        <family val="2"/>
      </rPr>
      <t xml:space="preserve"> </t>
    </r>
    <r>
      <rPr>
        <sz val="10"/>
        <color theme="1"/>
        <rFont val="Arial Narrow"/>
        <family val="2"/>
      </rPr>
      <t>Ejecutar</t>
    </r>
    <r>
      <rPr>
        <sz val="10"/>
        <color rgb="FFFF0000"/>
        <rFont val="Arial Narrow"/>
        <family val="2"/>
      </rPr>
      <t xml:space="preserve"> </t>
    </r>
    <r>
      <rPr>
        <sz val="10"/>
        <color theme="1"/>
        <rFont val="Arial Narrow"/>
        <family val="2"/>
      </rPr>
      <t xml:space="preserve">el proceso de elaboración, ingreso, revisión y seguimiento al silabo.
</t>
    </r>
    <r>
      <rPr>
        <b/>
        <sz val="9"/>
        <color theme="1"/>
        <rFont val="Century Schoolbook"/>
        <family val="1"/>
      </rPr>
      <t>2.-</t>
    </r>
    <r>
      <rPr>
        <sz val="10"/>
        <color theme="1"/>
        <rFont val="Arial Narrow"/>
        <family val="2"/>
      </rPr>
      <t xml:space="preserve"> Elaborar comunicaciones para trámites administrativos.
</t>
    </r>
    <r>
      <rPr>
        <b/>
        <sz val="9"/>
        <color theme="1"/>
        <rFont val="Century Schoolbook"/>
        <family val="1"/>
      </rPr>
      <t>3.-</t>
    </r>
    <r>
      <rPr>
        <sz val="10"/>
        <color theme="1"/>
        <rFont val="Arial Narrow"/>
        <family val="2"/>
      </rPr>
      <t xml:space="preserve"> Elevar oportunamente informes de actividades.
</t>
    </r>
    <r>
      <rPr>
        <b/>
        <sz val="9"/>
        <color theme="1"/>
        <rFont val="Century Schoolbook"/>
        <family val="1"/>
      </rPr>
      <t>4.-</t>
    </r>
    <r>
      <rPr>
        <sz val="10"/>
        <color theme="1"/>
        <rFont val="Arial Narrow"/>
        <family val="2"/>
      </rPr>
      <t xml:space="preserve"> Ejecutar con la UMMOG el desarrollo del proceso de titulación por periodo académico.
</t>
    </r>
    <r>
      <rPr>
        <b/>
        <sz val="9"/>
        <color theme="1"/>
        <rFont val="Century Schoolbook"/>
        <family val="1"/>
      </rPr>
      <t>5.-</t>
    </r>
    <r>
      <rPr>
        <sz val="10"/>
        <color theme="1"/>
        <rFont val="Arial Narrow"/>
        <family val="2"/>
      </rPr>
      <t xml:space="preserve"> Elaborar estudios académicos para estudiantes del plan de reingreso.
</t>
    </r>
    <r>
      <rPr>
        <b/>
        <sz val="9"/>
        <color theme="1"/>
        <rFont val="Century Schoolbook"/>
        <family val="1"/>
      </rPr>
      <t>6.-</t>
    </r>
    <r>
      <rPr>
        <sz val="10"/>
        <color theme="1"/>
        <rFont val="Arial Narrow"/>
        <family val="2"/>
      </rPr>
      <t xml:space="preserve"> Liderar los colectivos de apoyo académico de la carrera, gestionando con sus miembros los procesos con fines de evaluación.</t>
    </r>
  </si>
  <si>
    <r>
      <rPr>
        <b/>
        <sz val="9"/>
        <color theme="1"/>
        <rFont val="Century Schoolbook"/>
        <family val="1"/>
      </rPr>
      <t xml:space="preserve">1.- </t>
    </r>
    <r>
      <rPr>
        <sz val="10"/>
        <color theme="1"/>
        <rFont val="Arial Narrow"/>
        <family val="2"/>
      </rPr>
      <t>Reporte del estado actual de la supervisión a la ejecución de los procesos académicos supervisados.</t>
    </r>
  </si>
  <si>
    <t>* Lcda. Sara Saraguro Salinas,
  Coordinadora de Carrera
* Ing. Karina García Galarza,
  Docente Titular
* Ing. Graciela Fajardo Aguilar,
  Docente No Titular
* Lcda. Carmen Paccha Tamay
  Docente: No Titular</t>
  </si>
  <si>
    <r>
      <rPr>
        <sz val="10"/>
        <color theme="1"/>
        <rFont val="Century Schoolbook"/>
        <family val="1"/>
      </rPr>
      <t>1.</t>
    </r>
    <r>
      <rPr>
        <sz val="10"/>
        <color theme="1"/>
        <rFont val="Arial Narrow"/>
        <family val="2"/>
      </rPr>
      <t xml:space="preserve"> Distributivo
</t>
    </r>
    <r>
      <rPr>
        <sz val="10"/>
        <color theme="1"/>
        <rFont val="Century Schoolbook"/>
        <family val="1"/>
      </rPr>
      <t>2.</t>
    </r>
    <r>
      <rPr>
        <sz val="10"/>
        <color theme="1"/>
        <rFont val="Arial Narrow"/>
        <family val="2"/>
      </rPr>
      <t xml:space="preserve"> Horarios
</t>
    </r>
    <r>
      <rPr>
        <sz val="10"/>
        <color theme="1"/>
        <rFont val="Century Schoolbook"/>
        <family val="1"/>
      </rPr>
      <t>3.</t>
    </r>
    <r>
      <rPr>
        <sz val="10"/>
        <color theme="1"/>
        <rFont val="Arial Narrow"/>
        <family val="2"/>
      </rPr>
      <t xml:space="preserve"> Internado Rotativo
</t>
    </r>
    <r>
      <rPr>
        <sz val="10"/>
        <color theme="1"/>
        <rFont val="Century Schoolbook"/>
        <family val="1"/>
      </rPr>
      <t>4.</t>
    </r>
    <r>
      <rPr>
        <sz val="10"/>
        <color theme="1"/>
        <rFont val="Arial Narrow"/>
        <family val="2"/>
      </rPr>
      <t xml:space="preserve"> Evaluación Docente
</t>
    </r>
    <r>
      <rPr>
        <sz val="10"/>
        <color theme="1"/>
        <rFont val="Century Schoolbook"/>
        <family val="1"/>
      </rPr>
      <t>5.</t>
    </r>
    <r>
      <rPr>
        <sz val="10"/>
        <color theme="1"/>
        <rFont val="Arial Narrow"/>
        <family val="2"/>
      </rPr>
      <t xml:space="preserve"> Seguimiento al sílabos
</t>
    </r>
    <r>
      <rPr>
        <sz val="10"/>
        <color theme="1"/>
        <rFont val="Century Schoolbook"/>
        <family val="1"/>
      </rPr>
      <t>6.</t>
    </r>
    <r>
      <rPr>
        <sz val="10"/>
        <color theme="1"/>
        <rFont val="Arial Narrow"/>
        <family val="2"/>
      </rPr>
      <t xml:space="preserve"> Proceso titulación
</t>
    </r>
    <r>
      <rPr>
        <sz val="10"/>
        <color theme="1"/>
        <rFont val="Century Schoolbook"/>
        <family val="1"/>
      </rPr>
      <t>7.</t>
    </r>
    <r>
      <rPr>
        <sz val="10"/>
        <color theme="1"/>
        <rFont val="Arial Narrow"/>
        <family val="2"/>
      </rPr>
      <t xml:space="preserve"> Proceso de acreditación de carrera
</t>
    </r>
    <r>
      <rPr>
        <sz val="10"/>
        <color theme="1"/>
        <rFont val="Century Schoolbook"/>
        <family val="1"/>
      </rPr>
      <t>8.</t>
    </r>
    <r>
      <rPr>
        <sz val="10"/>
        <color theme="1"/>
        <rFont val="Arial Narrow"/>
        <family val="2"/>
      </rPr>
      <t xml:space="preserve"> Ajuste curricular
</t>
    </r>
    <r>
      <rPr>
        <sz val="10"/>
        <color theme="1"/>
        <rFont val="Century Schoolbook"/>
        <family val="1"/>
      </rPr>
      <t>9.</t>
    </r>
    <r>
      <rPr>
        <sz val="10"/>
        <color theme="1"/>
        <rFont val="Arial Narrow"/>
        <family val="2"/>
      </rPr>
      <t xml:space="preserve"> Matricula</t>
    </r>
  </si>
  <si>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</si>
  <si>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</si>
  <si>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</si>
  <si>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</si>
  <si>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b/>
        <sz val="9"/>
        <color theme="1"/>
        <rFont val="Century Schoolbook"/>
        <family val="1"/>
      </rPr>
      <t>2.-</t>
    </r>
    <r>
      <rPr>
        <sz val="10"/>
        <color theme="1"/>
        <rFont val="Arial Narrow"/>
        <family val="2"/>
      </rPr>
      <t xml:space="preserve"> Dar seguimiento de documentos de planificación académica y curricular.</t>
    </r>
  </si>
  <si>
    <t>Seguimiento a documentos de planificación académica y curricular.</t>
  </si>
  <si>
    <t>N° de distributivos, horarios ejecutados.</t>
  </si>
  <si>
    <r>
      <rPr>
        <b/>
        <sz val="9"/>
        <color theme="1"/>
        <rFont val="Century Schoolbook"/>
        <family val="1"/>
      </rPr>
      <t>1.-</t>
    </r>
    <r>
      <rPr>
        <sz val="10"/>
        <color theme="1"/>
        <rFont val="Arial Narrow"/>
        <family val="2"/>
      </rPr>
      <t xml:space="preserve"> Ejecutar el proceso de elaboración de los distributivos y horarios.</t>
    </r>
  </si>
  <si>
    <r>
      <rPr>
        <b/>
        <sz val="9"/>
        <color theme="1"/>
        <rFont val="Century Schoolbook"/>
        <family val="1"/>
      </rPr>
      <t>1.-</t>
    </r>
    <r>
      <rPr>
        <sz val="10"/>
        <color theme="1"/>
        <rFont val="Arial Narrow"/>
        <family val="2"/>
      </rPr>
      <t xml:space="preserve"> Reporte del estado actual de la coordinación y supervisión de elaboración de distributivos y horarios.</t>
    </r>
  </si>
  <si>
    <t>* Lcda. Sara Saraguro Salinas,
  Coordinadora de Carrera</t>
  </si>
  <si>
    <r>
      <rPr>
        <b/>
        <sz val="9"/>
        <color theme="1"/>
        <rFont val="Century Schoolbook"/>
        <family val="1"/>
      </rPr>
      <t>3.-</t>
    </r>
    <r>
      <rPr>
        <sz val="10"/>
        <color theme="1"/>
        <rFont val="Arial Narrow"/>
        <family val="2"/>
      </rPr>
      <t xml:space="preserve"> Entregar la Planificaciones Operativas Anuales y Evaluaciones de los POAS.</t>
    </r>
  </si>
  <si>
    <t>N° de planificaciones Operativas Anuales y Evaluaciones de los POAS entregadas.</t>
  </si>
  <si>
    <r>
      <rPr>
        <b/>
        <sz val="9"/>
        <color theme="1"/>
        <rFont val="Century Schoolbook"/>
        <family val="1"/>
      </rPr>
      <t>1.-</t>
    </r>
    <r>
      <rPr>
        <sz val="10"/>
        <color theme="1"/>
        <rFont val="Arial Narrow"/>
        <family val="2"/>
      </rPr>
      <t xml:space="preserve"> Elaborar los POAS de la Carrera de Enfermería.
</t>
    </r>
    <r>
      <rPr>
        <b/>
        <sz val="9"/>
        <color theme="1"/>
        <rFont val="Century Schoolbook"/>
        <family val="1"/>
      </rPr>
      <t>2.-</t>
    </r>
    <r>
      <rPr>
        <sz val="10"/>
        <color theme="1"/>
        <rFont val="Arial Narrow"/>
        <family val="2"/>
      </rPr>
      <t xml:space="preserve"> Elaborar las evaluaciones de los POAS.
</t>
    </r>
    <r>
      <rPr>
        <b/>
        <sz val="9"/>
        <color theme="1"/>
        <rFont val="Century Schoolbook"/>
        <family val="1"/>
      </rPr>
      <t>3.-</t>
    </r>
    <r>
      <rPr>
        <sz val="10"/>
        <color theme="1"/>
        <rFont val="Arial Narrow"/>
        <family val="2"/>
      </rPr>
      <t xml:space="preserve"> Remitir al Decanato el POA y su Evaluación.</t>
    </r>
  </si>
  <si>
    <r>
      <rPr>
        <b/>
        <sz val="9"/>
        <color theme="1"/>
        <rFont val="Century Schoolbook"/>
        <family val="1"/>
      </rPr>
      <t>1.-</t>
    </r>
    <r>
      <rPr>
        <sz val="10"/>
        <color theme="1"/>
        <rFont val="Arial Narrow"/>
        <family val="2"/>
      </rPr>
      <t xml:space="preserve"> Plan Operativo Anual </t>
    </r>
    <r>
      <rPr>
        <sz val="10"/>
        <color theme="1"/>
        <rFont val="Century Schoolbook"/>
        <family val="1"/>
      </rPr>
      <t>2022.</t>
    </r>
    <r>
      <rPr>
        <sz val="10"/>
        <color theme="1"/>
        <rFont val="Arial Narrow"/>
        <family val="2"/>
      </rPr>
      <t xml:space="preserve">
</t>
    </r>
    <r>
      <rPr>
        <b/>
        <sz val="9"/>
        <color theme="1"/>
        <rFont val="Century Schoolbook"/>
        <family val="1"/>
      </rPr>
      <t>2.-</t>
    </r>
    <r>
      <rPr>
        <sz val="10"/>
        <color theme="1"/>
        <rFont val="Arial Narrow"/>
        <family val="2"/>
      </rPr>
      <t xml:space="preserve"> Evaluación del primer semestre POA </t>
    </r>
    <r>
      <rPr>
        <sz val="10"/>
        <color theme="1"/>
        <rFont val="Century Schoolbook"/>
        <family val="1"/>
      </rPr>
      <t>2022.</t>
    </r>
    <r>
      <rPr>
        <sz val="10"/>
        <color theme="1"/>
        <rFont val="Arial Narrow"/>
        <family val="2"/>
      </rPr>
      <t xml:space="preserve">
</t>
    </r>
    <r>
      <rPr>
        <b/>
        <sz val="9"/>
        <color theme="1"/>
        <rFont val="Century Schoolbook"/>
        <family val="1"/>
      </rPr>
      <t>3.-</t>
    </r>
    <r>
      <rPr>
        <sz val="10"/>
        <color theme="1"/>
        <rFont val="Arial Narrow"/>
        <family val="2"/>
      </rPr>
      <t xml:space="preserve"> Elaboración del POA del </t>
    </r>
    <r>
      <rPr>
        <sz val="10"/>
        <color theme="1"/>
        <rFont val="Century Schoolbook"/>
        <family val="1"/>
      </rPr>
      <t>2023.</t>
    </r>
    <r>
      <rPr>
        <sz val="10"/>
        <color theme="1"/>
        <rFont val="Arial Narrow"/>
        <family val="2"/>
      </rPr>
      <t xml:space="preserve">
</t>
    </r>
    <r>
      <rPr>
        <b/>
        <sz val="9"/>
        <color theme="1"/>
        <rFont val="Century Schoolbook"/>
        <family val="1"/>
      </rPr>
      <t>4.-</t>
    </r>
    <r>
      <rPr>
        <sz val="10"/>
        <color theme="1"/>
        <rFont val="Arial Narrow"/>
        <family val="2"/>
      </rPr>
      <t xml:space="preserve"> Evaluación del segundo semestre del POA </t>
    </r>
    <r>
      <rPr>
        <sz val="10"/>
        <color theme="1"/>
        <rFont val="Century Schoolbook"/>
        <family val="1"/>
      </rPr>
      <t>2022.</t>
    </r>
  </si>
  <si>
    <t>530402 0701 002</t>
  </si>
  <si>
    <t>Edificios, Locales, Residencias y Cableado Estructurado (Instalación, Mantenimiento y Reparación)</t>
  </si>
  <si>
    <t>Readecuación del área de Enfermería</t>
  </si>
  <si>
    <t>2. Participar activamente en la resolución de problemas de la región mediante el desarrollo de propuestas científicas, tecnológicas y de vinculación social pertinentes y factibles.</t>
  </si>
  <si>
    <t>PROYECTOS DE VINCULACIÓN CON LA COLECTIVIDAD</t>
  </si>
  <si>
    <r>
      <rPr>
        <b/>
        <sz val="9"/>
        <color theme="1"/>
        <rFont val="Century Schoolbook"/>
        <family val="1"/>
      </rPr>
      <t>4.-</t>
    </r>
    <r>
      <rPr>
        <sz val="10"/>
        <color theme="1"/>
        <rFont val="Arial Narrow"/>
        <family val="2"/>
      </rPr>
      <t xml:space="preserve"> Presentar las propuestas de procesos de investigación y vinculación con la sociedad ante las instancias encargadas de emitir las directrices a nivel institucional.</t>
    </r>
  </si>
  <si>
    <t>Propuestas de procesos de investigación y vinculación con la sociedad ante las instancias encargadas de emitir las directrices a nivel institucional presentadas.</t>
  </si>
  <si>
    <t>N° de proyectos de investigación y vinculación con la sociedad presentados.</t>
  </si>
  <si>
    <r>
      <rPr>
        <b/>
        <sz val="9"/>
        <color theme="1"/>
        <rFont val="Century Schoolbook"/>
        <family val="1"/>
      </rPr>
      <t>1.-</t>
    </r>
    <r>
      <rPr>
        <sz val="10"/>
        <color theme="1"/>
        <rFont val="Arial Narrow"/>
        <family val="2"/>
      </rPr>
      <t xml:space="preserve"> Asistir a reuniones de trabajo con el equipo de vinculación con la sociedad.
</t>
    </r>
    <r>
      <rPr>
        <b/>
        <sz val="9"/>
        <color theme="1"/>
        <rFont val="Century Schoolbook"/>
        <family val="1"/>
      </rPr>
      <t>2.-</t>
    </r>
    <r>
      <rPr>
        <sz val="10"/>
        <color theme="1"/>
        <rFont val="Arial Narrow"/>
        <family val="2"/>
      </rPr>
      <t xml:space="preserve"> Planificar y ejecutar el proyecto de vinculación con la sociedad.
</t>
    </r>
    <r>
      <rPr>
        <b/>
        <sz val="9"/>
        <color theme="1"/>
        <rFont val="Century Schoolbook"/>
        <family val="1"/>
      </rPr>
      <t>3.-</t>
    </r>
    <r>
      <rPr>
        <sz val="10"/>
        <color theme="1"/>
        <rFont val="Arial Narrow"/>
        <family val="2"/>
      </rPr>
      <t xml:space="preserve"> Presentar informe de avance o cierre de proyecto de vinculación con la sociedad.</t>
    </r>
  </si>
  <si>
    <r>
      <rPr>
        <b/>
        <sz val="9"/>
        <color theme="1"/>
        <rFont val="Century Schoolbook"/>
        <family val="1"/>
      </rPr>
      <t>1.-</t>
    </r>
    <r>
      <rPr>
        <sz val="10"/>
        <color theme="1"/>
        <rFont val="Arial Narrow"/>
        <family val="2"/>
      </rPr>
      <t xml:space="preserve"> Reporte de supervisión a la presentación de propuestas de procesos de investigación y vinculación con la sociedad.</t>
    </r>
  </si>
  <si>
    <t>* Lcda. Sara Saraguro Salinas,
  Coordinadora de Carrera
* Lcda. Anita Sotomayor Preciado,
  Docente Titular
* Dra. Any Iraizoz Barrios,
  Docente No Titular</t>
  </si>
  <si>
    <r>
      <rPr>
        <b/>
        <sz val="9"/>
        <color theme="1"/>
        <rFont val="Century Schoolbook"/>
        <family val="1"/>
      </rPr>
      <t>5.-</t>
    </r>
    <r>
      <rPr>
        <sz val="10"/>
        <color theme="1"/>
        <rFont val="Arial Narrow"/>
        <family val="2"/>
      </rPr>
      <t xml:space="preserve"> Apoyar en la organización del archivo de gestión.</t>
    </r>
  </si>
  <si>
    <t>Archivos de gestión organizados.</t>
  </si>
  <si>
    <r>
      <rPr>
        <b/>
        <sz val="9"/>
        <color theme="1"/>
        <rFont val="Century Schoolbook"/>
        <family val="1"/>
      </rPr>
      <t>1.-</t>
    </r>
    <r>
      <rPr>
        <sz val="10"/>
        <color theme="1"/>
        <rFont val="Arial Narrow"/>
        <family val="2"/>
      </rPr>
      <t xml:space="preserve"> Realizar el inventario documental de carpetas del archivo que reposan en la Carrera.</t>
    </r>
  </si>
  <si>
    <r>
      <rPr>
        <b/>
        <sz val="9"/>
        <color theme="1"/>
        <rFont val="Century Schoolbook"/>
        <family val="1"/>
      </rPr>
      <t>1.-</t>
    </r>
    <r>
      <rPr>
        <sz val="10"/>
        <color theme="1"/>
        <rFont val="Arial Narrow"/>
        <family val="2"/>
      </rPr>
      <t xml:space="preserve"> Inventario Documental.</t>
    </r>
  </si>
  <si>
    <t>NO PERMITE ESCOGER LA OPCIÓN PARA OBJETIVOS DEL PLAN NACIONAL, ETC.</t>
  </si>
  <si>
    <t>TOTAL PRESUPUESTO ESTIMATIVO DE ENFERMERÍA 2022:</t>
  </si>
  <si>
    <t>MEDICINA</t>
  </si>
  <si>
    <r>
      <rPr>
        <b/>
        <sz val="10"/>
        <color rgb="FFFF0000"/>
        <rFont val="Arial Narrow"/>
        <family val="2"/>
      </rPr>
      <t>METAS OPERATIVAS</t>
    </r>
    <r>
      <rPr>
        <b/>
        <sz val="9"/>
        <color theme="1"/>
        <rFont val="Century Schoolbook"/>
        <family val="1"/>
      </rPr>
      <t xml:space="preserve">
1.-</t>
    </r>
    <r>
      <rPr>
        <sz val="10"/>
        <color theme="1"/>
        <rFont val="Arial Narrow"/>
        <family val="2"/>
      </rPr>
      <t xml:space="preserve"> Ejecutar los procesos académicos.</t>
    </r>
  </si>
  <si>
    <r>
      <rPr>
        <b/>
        <sz val="9"/>
        <color theme="1"/>
        <rFont val="Century Schoolbook"/>
        <family val="1"/>
      </rPr>
      <t>1.-</t>
    </r>
    <r>
      <rPr>
        <sz val="10"/>
        <color theme="1"/>
        <rFont val="Arial Narrow"/>
        <family val="2"/>
      </rPr>
      <t xml:space="preserve"> Ejecutar el proceso de elaboración, ingreso, revisión y seguimiento al silabo.
</t>
    </r>
    <r>
      <rPr>
        <b/>
        <sz val="9"/>
        <color theme="1"/>
        <rFont val="Century Schoolbook"/>
        <family val="1"/>
      </rPr>
      <t>2.-</t>
    </r>
    <r>
      <rPr>
        <sz val="10"/>
        <color theme="1"/>
        <rFont val="Arial Narrow"/>
        <family val="2"/>
      </rPr>
      <t xml:space="preserve"> ejecutar el proceso de evaluación docente.
</t>
    </r>
    <r>
      <rPr>
        <b/>
        <sz val="9"/>
        <color theme="1"/>
        <rFont val="Century Schoolbook"/>
        <family val="1"/>
      </rPr>
      <t>3.-</t>
    </r>
    <r>
      <rPr>
        <sz val="10"/>
        <color theme="1"/>
        <rFont val="Arial Narrow"/>
        <family val="2"/>
      </rPr>
      <t xml:space="preserve"> Ejecutar el proceso de tutorías académicas.</t>
    </r>
  </si>
  <si>
    <r>
      <rPr>
        <b/>
        <sz val="9"/>
        <color theme="1"/>
        <rFont val="Century Schoolbook"/>
        <family val="1"/>
      </rPr>
      <t>1.-</t>
    </r>
    <r>
      <rPr>
        <sz val="10"/>
        <color theme="1"/>
        <rFont val="Arial Narrow"/>
        <family val="2"/>
      </rPr>
      <t xml:space="preserve"> Reporte del estado actual de la supervisión a la ejecución de los procesos académicos supervisados.</t>
    </r>
  </si>
  <si>
    <r>
      <rPr>
        <sz val="10"/>
        <color theme="1"/>
        <rFont val="Arial Narrow"/>
        <family val="2"/>
      </rPr>
      <t xml:space="preserve">Comisión del Seguimiento al Syllabus
</t>
    </r>
    <r>
      <rPr>
        <sz val="10"/>
        <color theme="1"/>
        <rFont val="Century Schoolbook"/>
        <family val="1"/>
      </rPr>
      <t>1.-</t>
    </r>
    <r>
      <rPr>
        <sz val="10"/>
        <color theme="1"/>
        <rFont val="Arial Narrow"/>
        <family val="2"/>
      </rPr>
      <t xml:space="preserve"> Franklin Paladines Figueroa,
  Coordinador de la Carrera de  Medicina
</t>
    </r>
    <r>
      <rPr>
        <sz val="10"/>
        <color theme="1"/>
        <rFont val="Century Schoolbook"/>
        <family val="1"/>
      </rPr>
      <t>2.-</t>
    </r>
    <r>
      <rPr>
        <sz val="10"/>
        <color theme="1"/>
        <rFont val="Arial Narrow"/>
        <family val="2"/>
      </rPr>
      <t xml:space="preserve"> Marcelo López Bravo,
  Miembro de la Comisión
</t>
    </r>
    <r>
      <rPr>
        <sz val="10"/>
        <color theme="1"/>
        <rFont val="Century Schoolbook"/>
        <family val="1"/>
      </rPr>
      <t>3.-</t>
    </r>
    <r>
      <rPr>
        <sz val="10"/>
        <color theme="1"/>
        <rFont val="Arial Narrow"/>
        <family val="2"/>
      </rPr>
      <t xml:space="preserve"> Alexander Ojeda Crespo,
  Miembros de la Comisión
</t>
    </r>
    <r>
      <rPr>
        <sz val="10"/>
        <color theme="1"/>
        <rFont val="Century Schoolbook"/>
        <family val="1"/>
      </rPr>
      <t>4.-</t>
    </r>
    <r>
      <rPr>
        <sz val="10"/>
        <color theme="1"/>
        <rFont val="Arial Narrow"/>
        <family val="2"/>
      </rPr>
      <t xml:space="preserve"> Luis Arciniega Jácome,
  Miembro de la Comisión
</t>
    </r>
    <r>
      <rPr>
        <sz val="10"/>
        <color theme="1"/>
        <rFont val="Century Schoolbook"/>
        <family val="1"/>
      </rPr>
      <t>5.-</t>
    </r>
    <r>
      <rPr>
        <sz val="10"/>
        <color theme="1"/>
        <rFont val="Arial Narrow"/>
        <family val="2"/>
      </rPr>
      <t xml:space="preserve"> Ángel José Chu Lee,
  Miembro de la Comisión
</t>
    </r>
    <r>
      <rPr>
        <sz val="10"/>
        <color theme="1"/>
        <rFont val="Century Schoolbook"/>
        <family val="1"/>
      </rPr>
      <t>6.-</t>
    </r>
    <r>
      <rPr>
        <sz val="10"/>
        <color theme="1"/>
        <rFont val="Arial Narrow"/>
        <family val="2"/>
      </rPr>
      <t xml:space="preserve"> Carina Serpa Andrade,
  Miembro de la Comisión
</t>
    </r>
    <r>
      <rPr>
        <sz val="10"/>
        <color theme="1"/>
        <rFont val="Century Schoolbook"/>
        <family val="1"/>
      </rPr>
      <t>7.-</t>
    </r>
    <r>
      <rPr>
        <sz val="10"/>
        <color theme="1"/>
        <rFont val="Arial Narrow"/>
        <family val="2"/>
      </rPr>
      <t xml:space="preserve"> Maribel Barreto Huilcapi.
  Miembro de la Comisión
</t>
    </r>
    <r>
      <rPr>
        <sz val="10"/>
        <color theme="1"/>
        <rFont val="Century Schoolbook"/>
        <family val="1"/>
      </rPr>
      <t>8.-</t>
    </r>
    <r>
      <rPr>
        <sz val="10"/>
        <color theme="1"/>
        <rFont val="Arial Narrow"/>
        <family val="2"/>
      </rPr>
      <t xml:space="preserve"> Luis Reyes Pérez,
  Miembro de la Comisión</t>
    </r>
  </si>
  <si>
    <t>1. Distributivo
2. Horarios
3. Internado Rotativo
4. Evaluación Docente
5. Seguimiento al sílabos
6. Proceso titulación
7. Proceso de acreditación de carrera
8. Ajuste curricular
9. Matricula</t>
  </si>
  <si>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</si>
  <si>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</si>
  <si>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</si>
  <si>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</si>
  <si>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b/>
        <sz val="9"/>
        <color theme="1"/>
        <rFont val="Century Schoolbook"/>
        <family val="1"/>
      </rPr>
      <t>2.-</t>
    </r>
    <r>
      <rPr>
        <sz val="10"/>
        <color theme="1"/>
        <rFont val="Arial Narrow"/>
        <family val="2"/>
      </rPr>
      <t xml:space="preserve"> Ejecutar la elaboración de distributivos y horarios.</t>
    </r>
  </si>
  <si>
    <t>Nº de Distributivos, horarios realizados.</t>
  </si>
  <si>
    <r>
      <rPr>
        <b/>
        <sz val="9"/>
        <color theme="1"/>
        <rFont val="Century Schoolbook"/>
        <family val="1"/>
      </rPr>
      <t>1.-</t>
    </r>
    <r>
      <rPr>
        <sz val="10"/>
        <color theme="1"/>
        <rFont val="Arial Narrow"/>
        <family val="2"/>
      </rPr>
      <t xml:space="preserve"> Ejecutar el proceso de elaboración de los Distributivo y horarios.</t>
    </r>
  </si>
  <si>
    <r>
      <rPr>
        <b/>
        <sz val="9"/>
        <color theme="1"/>
        <rFont val="Century Schoolbook"/>
        <family val="1"/>
      </rPr>
      <t>1.-</t>
    </r>
    <r>
      <rPr>
        <sz val="10"/>
        <color theme="1"/>
        <rFont val="Arial Narrow"/>
        <family val="2"/>
      </rPr>
      <t xml:space="preserve"> Reporte del estado actual de la coordinación y supervisión de elaboración de los Distributivo y horarios.</t>
    </r>
  </si>
  <si>
    <t>* Dr. Franklin Paladinez,
  Coordinador
* Ing. Jhon Orellana Preciado,
  Técnico de Informática
* Lic. Susana Figueroa Samaniego,
  Analista Académico</t>
  </si>
  <si>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</si>
  <si>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</si>
  <si>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</si>
  <si>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</si>
  <si>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b/>
        <sz val="9"/>
        <color theme="1"/>
        <rFont val="Century Schoolbook"/>
        <family val="1"/>
      </rPr>
      <t>3.-</t>
    </r>
    <r>
      <rPr>
        <sz val="10"/>
        <color theme="1"/>
        <rFont val="Arial Narrow"/>
        <family val="2"/>
      </rPr>
      <t xml:space="preserve"> Entregar la Planificaciones Operativas Anuales y Evaluaciones de los POAS.</t>
    </r>
  </si>
  <si>
    <r>
      <rPr>
        <b/>
        <sz val="9"/>
        <color theme="1"/>
        <rFont val="Century Schoolbook"/>
        <family val="1"/>
      </rPr>
      <t>1.-</t>
    </r>
    <r>
      <rPr>
        <sz val="10"/>
        <color theme="1"/>
        <rFont val="Arial Narrow"/>
        <family val="2"/>
      </rPr>
      <t xml:space="preserve"> Elaborar los POAS de la Carrera de Medicina.
</t>
    </r>
    <r>
      <rPr>
        <b/>
        <sz val="9"/>
        <color theme="1"/>
        <rFont val="Century Schoolbook"/>
        <family val="1"/>
      </rPr>
      <t>2.-</t>
    </r>
    <r>
      <rPr>
        <sz val="10"/>
        <color theme="1"/>
        <rFont val="Arial Narrow"/>
        <family val="2"/>
      </rPr>
      <t xml:space="preserve"> Elaborar las evaluaciones de los POAS.
</t>
    </r>
    <r>
      <rPr>
        <b/>
        <sz val="9"/>
        <color theme="1"/>
        <rFont val="Century Schoolbook"/>
        <family val="1"/>
      </rPr>
      <t>3.-</t>
    </r>
    <r>
      <rPr>
        <sz val="10"/>
        <color theme="1"/>
        <rFont val="Arial Narrow"/>
        <family val="2"/>
      </rPr>
      <t xml:space="preserve"> Remitir al Decanato el POA y su Evaluación.</t>
    </r>
  </si>
  <si>
    <r>
      <rPr>
        <b/>
        <sz val="9"/>
        <color theme="1"/>
        <rFont val="Century Schoolbook"/>
        <family val="1"/>
      </rPr>
      <t>1.-</t>
    </r>
    <r>
      <rPr>
        <sz val="10"/>
        <color theme="1"/>
        <rFont val="Arial Narrow"/>
        <family val="2"/>
      </rPr>
      <t xml:space="preserve"> Plan Operativo Anual </t>
    </r>
    <r>
      <rPr>
        <sz val="10"/>
        <color theme="1"/>
        <rFont val="Century Schoolbook"/>
        <family val="1"/>
      </rPr>
      <t>2022.</t>
    </r>
    <r>
      <rPr>
        <sz val="10"/>
        <color theme="1"/>
        <rFont val="Arial Narrow"/>
        <family val="2"/>
      </rPr>
      <t xml:space="preserve">
</t>
    </r>
    <r>
      <rPr>
        <b/>
        <sz val="9"/>
        <color theme="1"/>
        <rFont val="Century Schoolbook"/>
        <family val="1"/>
      </rPr>
      <t>2.-</t>
    </r>
    <r>
      <rPr>
        <sz val="10"/>
        <color theme="1"/>
        <rFont val="Arial Narrow"/>
        <family val="2"/>
      </rPr>
      <t xml:space="preserve"> Evaluación del primer semestre POA </t>
    </r>
    <r>
      <rPr>
        <sz val="10"/>
        <color theme="1"/>
        <rFont val="Century Schoolbook"/>
        <family val="1"/>
      </rPr>
      <t>2022.</t>
    </r>
    <r>
      <rPr>
        <sz val="10"/>
        <color theme="1"/>
        <rFont val="Arial Narrow"/>
        <family val="2"/>
      </rPr>
      <t xml:space="preserve">
</t>
    </r>
    <r>
      <rPr>
        <b/>
        <sz val="9"/>
        <color theme="1"/>
        <rFont val="Century Schoolbook"/>
        <family val="1"/>
      </rPr>
      <t>3.-</t>
    </r>
    <r>
      <rPr>
        <sz val="10"/>
        <color theme="1"/>
        <rFont val="Arial Narrow"/>
        <family val="2"/>
      </rPr>
      <t xml:space="preserve"> Elaboración del POA del </t>
    </r>
    <r>
      <rPr>
        <sz val="10"/>
        <color theme="1"/>
        <rFont val="Century Schoolbook"/>
        <family val="1"/>
      </rPr>
      <t>2023.</t>
    </r>
    <r>
      <rPr>
        <sz val="10"/>
        <color theme="1"/>
        <rFont val="Arial Narrow"/>
        <family val="2"/>
      </rPr>
      <t xml:space="preserve">
</t>
    </r>
    <r>
      <rPr>
        <b/>
        <sz val="9"/>
        <color theme="1"/>
        <rFont val="Century Schoolbook"/>
        <family val="1"/>
      </rPr>
      <t>4.-</t>
    </r>
    <r>
      <rPr>
        <sz val="10"/>
        <color theme="1"/>
        <rFont val="Arial Narrow"/>
        <family val="2"/>
      </rPr>
      <t xml:space="preserve"> Evaluación del segundo semestre del POA </t>
    </r>
    <r>
      <rPr>
        <sz val="10"/>
        <color theme="1"/>
        <rFont val="Century Schoolbook"/>
        <family val="1"/>
      </rPr>
      <t>2022.</t>
    </r>
  </si>
  <si>
    <t>* Dr. Franklin Benjamín Paladines Figueroa,
  Coordinador</t>
  </si>
  <si>
    <r>
      <rPr>
        <b/>
        <sz val="9"/>
        <color theme="1"/>
        <rFont val="Century Schoolbook"/>
        <family val="1"/>
      </rPr>
      <t>4.-</t>
    </r>
    <r>
      <rPr>
        <sz val="10"/>
        <color theme="1"/>
        <rFont val="Arial Narrow"/>
        <family val="2"/>
      </rPr>
      <t xml:space="preserve"> Ejecutar los requerimientos de los estudiantes respecto al área académica y docente.</t>
    </r>
  </si>
  <si>
    <t>Requerimientos estudiantiles respecto al área académica y docente, tramitados.</t>
  </si>
  <si>
    <t>Nº de requerimientos estudiantiles respecto al área académica y docente tramitados.</t>
  </si>
  <si>
    <r>
      <rPr>
        <b/>
        <sz val="9"/>
        <color theme="1"/>
        <rFont val="Century Schoolbook"/>
        <family val="1"/>
      </rPr>
      <t>1.-</t>
    </r>
    <r>
      <rPr>
        <sz val="10"/>
        <color theme="1"/>
        <rFont val="Arial Narrow"/>
        <family val="2"/>
      </rPr>
      <t xml:space="preserve"> Receptar requerimientos estudiantiles.
</t>
    </r>
    <r>
      <rPr>
        <b/>
        <sz val="9"/>
        <color theme="1"/>
        <rFont val="Century Schoolbook"/>
        <family val="1"/>
      </rPr>
      <t>2.-</t>
    </r>
    <r>
      <rPr>
        <sz val="10"/>
        <color theme="1"/>
        <rFont val="Arial Narrow"/>
        <family val="2"/>
      </rPr>
      <t xml:space="preserve"> Tramitar requerimientos estudiantiles.</t>
    </r>
  </si>
  <si>
    <r>
      <rPr>
        <b/>
        <sz val="9"/>
        <color theme="1"/>
        <rFont val="Century Schoolbook"/>
        <family val="1"/>
      </rPr>
      <t>1.-</t>
    </r>
    <r>
      <rPr>
        <sz val="10"/>
        <color theme="1"/>
        <rFont val="Arial Narrow"/>
        <family val="2"/>
      </rPr>
      <t xml:space="preserve"> Reporte de requerimientos estudiantiles atendidos.</t>
    </r>
  </si>
  <si>
    <t>* Dr. Franklin Paladinez,
  Coordinador
* Ing. Jhon Orellana Preciado,
  Técnico de Laboratorio
* Lic. Susana Figueroa Samaniego,
  Analista Académico</t>
  </si>
  <si>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</si>
  <si>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</si>
  <si>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</si>
  <si>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</si>
  <si>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b/>
        <sz val="9"/>
        <color theme="1"/>
        <rFont val="Century Schoolbook"/>
        <family val="1"/>
      </rPr>
      <t>5.-</t>
    </r>
    <r>
      <rPr>
        <sz val="10"/>
        <color theme="1"/>
        <rFont val="Arial Narrow"/>
        <family val="2"/>
      </rPr>
      <t xml:space="preserve"> Ejecutar los Procesos referentes a las pasantías y prácticas pre-profesionales de las carreras de pregrado.</t>
    </r>
  </si>
  <si>
    <t>Proceso referente a las pasantías y prácticas pre-profesionales de las y los estudiantes de las carreras de pregrado, realizado.</t>
  </si>
  <si>
    <t>Nº de planes de pasantías y prácticas pre-profesionales de las carreras de pregrado realizados.</t>
  </si>
  <si>
    <r>
      <rPr>
        <b/>
        <sz val="9"/>
        <color theme="1"/>
        <rFont val="Century Schoolbook"/>
        <family val="1"/>
      </rPr>
      <t>1.-</t>
    </r>
    <r>
      <rPr>
        <sz val="10"/>
        <color theme="1"/>
        <rFont val="Arial Narrow"/>
        <family val="2"/>
      </rPr>
      <t xml:space="preserve"> Coordinar las prácticas de vinculación y pasantías preprofesionales con los colectivos académicos, en coordinación con el VIMCORI.</t>
    </r>
  </si>
  <si>
    <r>
      <rPr>
        <b/>
        <sz val="9"/>
        <color theme="1"/>
        <rFont val="Century Schoolbook"/>
        <family val="1"/>
      </rPr>
      <t>1.-</t>
    </r>
    <r>
      <rPr>
        <sz val="10"/>
        <color theme="1"/>
        <rFont val="Arial Narrow"/>
        <family val="2"/>
      </rPr>
      <t xml:space="preserve"> Planes de pasantías y prácticas pre-profesionales de las carreras de pregrado.</t>
    </r>
  </si>
  <si>
    <t>* Dra. Sylvana Cuenca Buele,
  Responsable del Criterio Prácticas Preprofesionales
* Md. Edgar Salazar Calva,
  Técnico Docente
* Md. Arelys Pardo,
  Técnico Docente
* Md. Melissa Moscoso,
  Técnico Docente</t>
  </si>
  <si>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</si>
  <si>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</si>
  <si>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</si>
  <si>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b/>
        <sz val="9"/>
        <color theme="1"/>
        <rFont val="Century Schoolbook"/>
        <family val="1"/>
      </rPr>
      <t>6.-</t>
    </r>
    <r>
      <rPr>
        <sz val="10"/>
        <color theme="1"/>
        <rFont val="Arial Narrow"/>
        <family val="2"/>
      </rPr>
      <t xml:space="preserve"> Apoyar en la organización del archivo de gestión.</t>
    </r>
  </si>
  <si>
    <r>
      <rPr>
        <b/>
        <sz val="9"/>
        <color theme="1"/>
        <rFont val="Century Schoolbook"/>
        <family val="1"/>
      </rPr>
      <t>1.-</t>
    </r>
    <r>
      <rPr>
        <sz val="10"/>
        <color theme="1"/>
        <rFont val="Arial Narrow"/>
        <family val="2"/>
      </rPr>
      <t xml:space="preserve"> Realizar el inventario documental de carpetas del archivo que reposan en el Subdecanato.</t>
    </r>
  </si>
  <si>
    <r>
      <rPr>
        <b/>
        <sz val="9"/>
        <color theme="1"/>
        <rFont val="Century Schoolbook"/>
        <family val="1"/>
      </rPr>
      <t xml:space="preserve">1.- </t>
    </r>
    <r>
      <rPr>
        <sz val="10"/>
        <color theme="1"/>
        <rFont val="Arial Narrow"/>
        <family val="2"/>
      </rPr>
      <t>Inventario Documental.</t>
    </r>
  </si>
  <si>
    <t>* Lcda. Susana Jannet Figueroa Samaniego,
  Analista Administrativo</t>
  </si>
  <si>
    <t>TOTAL PRESUPUESTO ESTIMATIVO DE MEDICINA 2022:</t>
  </si>
  <si>
    <t>INGENIERÍA QUÍMICA</t>
  </si>
  <si>
    <r>
      <rPr>
        <b/>
        <sz val="10"/>
        <color rgb="FFFF0000"/>
        <rFont val="Arial Narrow"/>
        <family val="2"/>
      </rPr>
      <t>METAS OPERATIVAS</t>
    </r>
    <r>
      <rPr>
        <b/>
        <sz val="9"/>
        <color theme="1"/>
        <rFont val="Century Schoolbook"/>
        <family val="1"/>
      </rPr>
      <t xml:space="preserve">
1.-</t>
    </r>
    <r>
      <rPr>
        <sz val="10"/>
        <color theme="1"/>
        <rFont val="Arial Narrow"/>
        <family val="2"/>
      </rPr>
      <t xml:space="preserve"> Ejecutar los procesos académicos.</t>
    </r>
  </si>
  <si>
    <r>
      <rPr>
        <b/>
        <sz val="9"/>
        <color theme="1"/>
        <rFont val="Century Schoolbook"/>
        <family val="1"/>
      </rPr>
      <t>1.-</t>
    </r>
    <r>
      <rPr>
        <sz val="10"/>
        <color theme="1"/>
        <rFont val="Arial Narrow"/>
        <family val="2"/>
      </rPr>
      <t xml:space="preserve"> Ejecutar el proceso de elaboración, ingreso, revisión y seguimiento al silabo.
</t>
    </r>
    <r>
      <rPr>
        <b/>
        <sz val="9"/>
        <color theme="1"/>
        <rFont val="Century Schoolbook"/>
        <family val="1"/>
      </rPr>
      <t>2.-</t>
    </r>
    <r>
      <rPr>
        <sz val="10"/>
        <color theme="1"/>
        <rFont val="Arial Narrow"/>
        <family val="2"/>
      </rPr>
      <t xml:space="preserve"> Ejecutar el proceso de evaluación docente.
</t>
    </r>
    <r>
      <rPr>
        <b/>
        <sz val="9"/>
        <color theme="1"/>
        <rFont val="Century Schoolbook"/>
        <family val="1"/>
      </rPr>
      <t>3.-</t>
    </r>
    <r>
      <rPr>
        <sz val="10"/>
        <color theme="1"/>
        <rFont val="Arial Narrow"/>
        <family val="2"/>
      </rPr>
      <t xml:space="preserve"> Ejecutar el proceso de tutorías académicas.</t>
    </r>
  </si>
  <si>
    <r>
      <rPr>
        <b/>
        <sz val="9"/>
        <color theme="1"/>
        <rFont val="Century Schoolbook"/>
        <family val="1"/>
      </rPr>
      <t>1.-</t>
    </r>
    <r>
      <rPr>
        <sz val="10"/>
        <color theme="1"/>
        <rFont val="Arial Narrow"/>
        <family val="2"/>
      </rPr>
      <t xml:space="preserve"> Reporte del estado actual de la supervisión a la ejecución de los procesos académicos supervisados.</t>
    </r>
  </si>
  <si>
    <t>Equipo Académico:
* Ing. Katty Gadvay Yambay
  (Coordinadora de Carrera)
* Ing. María Elena Yánez (docente)
* Ing. Delly San Martin (docente)
* Dr. Fredis Pesantez  (docente)
* Ing. Gabriela Armijos (docente)</t>
  </si>
  <si>
    <r>
      <rPr>
        <sz val="10"/>
        <color theme="1"/>
        <rFont val="Century Schoolbook"/>
        <family val="1"/>
      </rPr>
      <t xml:space="preserve">1. </t>
    </r>
    <r>
      <rPr>
        <sz val="10"/>
        <color theme="1"/>
        <rFont val="Arial Narrow"/>
        <family val="2"/>
      </rPr>
      <t xml:space="preserve">Seguimiento al sílabo
</t>
    </r>
    <r>
      <rPr>
        <sz val="10"/>
        <color theme="1"/>
        <rFont val="Century Schoolbook"/>
        <family val="1"/>
      </rPr>
      <t>2.</t>
    </r>
    <r>
      <rPr>
        <sz val="10"/>
        <color theme="1"/>
        <rFont val="Arial Narrow"/>
        <family val="2"/>
      </rPr>
      <t xml:space="preserve"> Evaluación docente
</t>
    </r>
    <r>
      <rPr>
        <sz val="10"/>
        <color theme="1"/>
        <rFont val="Century Schoolbook"/>
        <family val="1"/>
      </rPr>
      <t>3.</t>
    </r>
    <r>
      <rPr>
        <sz val="10"/>
        <color theme="1"/>
        <rFont val="Arial Narrow"/>
        <family val="2"/>
      </rPr>
      <t xml:space="preserve"> Tutorías académicas</t>
    </r>
  </si>
  <si>
    <r>
      <rPr>
        <sz val="10"/>
        <color theme="1"/>
        <rFont val="Arial Narrow"/>
        <family val="2"/>
      </rPr>
      <t xml:space="preserve">Archivadores Tamaño Oficio Lomo </t>
    </r>
    <r>
      <rPr>
        <sz val="10"/>
        <color theme="1"/>
        <rFont val="Century Schoolbook"/>
        <family val="1"/>
      </rPr>
      <t>8</t>
    </r>
    <r>
      <rPr>
        <sz val="10"/>
        <color theme="1"/>
        <rFont val="Arial Narrow"/>
        <family val="2"/>
      </rPr>
      <t xml:space="preserve"> cm</t>
    </r>
  </si>
  <si>
    <r>
      <rPr>
        <sz val="10"/>
        <color theme="1"/>
        <rFont val="Arial Narrow"/>
        <family val="2"/>
      </rPr>
      <t xml:space="preserve">Clips Estándar </t>
    </r>
    <r>
      <rPr>
        <sz val="10"/>
        <color theme="1"/>
        <rFont val="Century Schoolbook"/>
        <family val="1"/>
      </rPr>
      <t>32</t>
    </r>
    <r>
      <rPr>
        <sz val="10"/>
        <color theme="1"/>
        <rFont val="Arial Narrow"/>
        <family val="2"/>
      </rPr>
      <t xml:space="preserve"> mm Metálicos</t>
    </r>
  </si>
  <si>
    <t>caja</t>
  </si>
  <si>
    <r>
      <rPr>
        <sz val="10"/>
        <color theme="1"/>
        <rFont val="Arial Narrow"/>
        <family val="2"/>
      </rP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</si>
  <si>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r>
      <rPr>
        <sz val="10"/>
        <color theme="1"/>
        <rFont val="Arial Narrow"/>
        <family val="2"/>
      </rP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</si>
  <si>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rPr>
        <b/>
        <sz val="9"/>
        <color theme="1"/>
        <rFont val="Century Schoolbook"/>
        <family val="1"/>
      </rPr>
      <t>2.-</t>
    </r>
    <r>
      <rPr>
        <sz val="10"/>
        <color theme="1"/>
        <rFont val="Arial Narrow"/>
        <family val="2"/>
      </rPr>
      <t xml:space="preserve"> Dar seguimiento de documentos de planificación académica y curricular.</t>
    </r>
  </si>
  <si>
    <t>N° de documentos de planificación académica ejecutados.</t>
  </si>
  <si>
    <r>
      <rPr>
        <b/>
        <sz val="9"/>
        <color theme="1"/>
        <rFont val="Century Schoolbook"/>
        <family val="1"/>
      </rPr>
      <t>1.-</t>
    </r>
    <r>
      <rPr>
        <sz val="10"/>
        <color theme="1"/>
        <rFont val="Arial Narrow"/>
        <family val="2"/>
      </rPr>
      <t xml:space="preserve"> Ejecutar el proceso de elaboración de distributivos y horarios.
</t>
    </r>
    <r>
      <rPr>
        <b/>
        <sz val="9"/>
        <color theme="1"/>
        <rFont val="Century Schoolbook"/>
        <family val="1"/>
      </rPr>
      <t>2.-</t>
    </r>
    <r>
      <rPr>
        <sz val="10"/>
        <color theme="1"/>
        <rFont val="Arial Narrow"/>
        <family val="2"/>
      </rPr>
      <t xml:space="preserve"> Ejecutar la planificación de las actividades complementarias aprobadas con la participación estudiantil.
</t>
    </r>
    <r>
      <rPr>
        <b/>
        <sz val="9"/>
        <color theme="1"/>
        <rFont val="Century Schoolbook"/>
        <family val="1"/>
      </rPr>
      <t>3.-</t>
    </r>
    <r>
      <rPr>
        <sz val="10"/>
        <color theme="1"/>
        <rFont val="Arial Narrow"/>
        <family val="2"/>
      </rPr>
      <t xml:space="preserve"> Ejecutar el proceso de titulación de acuerdo a lo establecido en la hoja de ruta.
</t>
    </r>
    <r>
      <rPr>
        <b/>
        <sz val="9"/>
        <color theme="1"/>
        <rFont val="Century Schoolbook"/>
        <family val="1"/>
      </rPr>
      <t>4.-</t>
    </r>
    <r>
      <rPr>
        <sz val="10"/>
        <color theme="1"/>
        <rFont val="Arial Narrow"/>
        <family val="2"/>
      </rPr>
      <t xml:space="preserve"> Ejecutar las prácticas preprofesionales.</t>
    </r>
  </si>
  <si>
    <r>
      <rPr>
        <b/>
        <sz val="9"/>
        <color theme="1"/>
        <rFont val="Century Schoolbook"/>
        <family val="1"/>
      </rPr>
      <t>1.-</t>
    </r>
    <r>
      <rPr>
        <sz val="10"/>
        <color theme="1"/>
        <rFont val="Arial Narrow"/>
        <family val="2"/>
      </rPr>
      <t xml:space="preserve"> Distributivo y horarios ingresados.
</t>
    </r>
    <r>
      <rPr>
        <b/>
        <sz val="9"/>
        <color theme="1"/>
        <rFont val="Century Schoolbook"/>
        <family val="1"/>
      </rPr>
      <t>2.-</t>
    </r>
    <r>
      <rPr>
        <sz val="10"/>
        <color theme="1"/>
        <rFont val="Arial Narrow"/>
        <family val="2"/>
      </rPr>
      <t xml:space="preserve"> Informe de actividades complementarias.
</t>
    </r>
    <r>
      <rPr>
        <b/>
        <sz val="9"/>
        <color theme="1"/>
        <rFont val="Century Schoolbook"/>
        <family val="1"/>
      </rPr>
      <t>3.-</t>
    </r>
    <r>
      <rPr>
        <sz val="10"/>
        <color theme="1"/>
        <rFont val="Arial Narrow"/>
        <family val="2"/>
      </rPr>
      <t xml:space="preserve"> Informe del proceso de titulación.
</t>
    </r>
    <r>
      <rPr>
        <b/>
        <sz val="9"/>
        <color theme="1"/>
        <rFont val="Century Schoolbook"/>
        <family val="1"/>
      </rPr>
      <t>4.-</t>
    </r>
    <r>
      <rPr>
        <sz val="10"/>
        <color theme="1"/>
        <rFont val="Arial Narrow"/>
        <family val="2"/>
      </rPr>
      <t xml:space="preserve"> Cartas de inserción emitidas de Prácticas Preprofesionales.</t>
    </r>
  </si>
  <si>
    <t>* Ing. Katty Gadvay Yambay,
  (Coordinadora de Carrera)
* Ing. Martha Porras Fernández,
  (Docente)
* Ing. Ofelia Granda Morocho,
  (Docente)
* Ing. Wilson León.
  (Docente)
* Ing. María Elena Yánez,
  (Docente)</t>
  </si>
  <si>
    <r>
      <rPr>
        <b/>
        <sz val="9"/>
        <color theme="1"/>
        <rFont val="Century Schoolbook"/>
        <family val="1"/>
      </rPr>
      <t>3.-</t>
    </r>
    <r>
      <rPr>
        <sz val="10"/>
        <color theme="1"/>
        <rFont val="Arial Narrow"/>
        <family val="2"/>
      </rPr>
      <t xml:space="preserve"> Entregar las Planificaciones Operativas Anuales y Evaluaciones de las Planificaciones Operativas Anuales.</t>
    </r>
  </si>
  <si>
    <r>
      <rPr>
        <b/>
        <sz val="9"/>
        <color theme="1"/>
        <rFont val="Century Schoolbook"/>
        <family val="1"/>
      </rPr>
      <t>1.-</t>
    </r>
    <r>
      <rPr>
        <sz val="10"/>
        <color theme="1"/>
        <rFont val="Arial Narrow"/>
        <family val="2"/>
      </rPr>
      <t xml:space="preserve"> Elaborar los planes operativos anuales de la Carrera.
</t>
    </r>
    <r>
      <rPr>
        <b/>
        <sz val="9"/>
        <color theme="1"/>
        <rFont val="Century Schoolbook"/>
        <family val="1"/>
      </rPr>
      <t>2.-</t>
    </r>
    <r>
      <rPr>
        <sz val="10"/>
        <color theme="1"/>
        <rFont val="Arial Narrow"/>
        <family val="2"/>
      </rPr>
      <t xml:space="preserve"> Elaborar las Evaluaciones al POA.
</t>
    </r>
    <r>
      <rPr>
        <b/>
        <sz val="9"/>
        <color theme="1"/>
        <rFont val="Century Schoolbook"/>
        <family val="1"/>
      </rPr>
      <t>3.-</t>
    </r>
    <r>
      <rPr>
        <sz val="10"/>
        <color theme="1"/>
        <rFont val="Arial Narrow"/>
        <family val="2"/>
      </rPr>
      <t xml:space="preserve"> Remitir al Decanato el POA y sus Evaluaciones.</t>
    </r>
  </si>
  <si>
    <r>
      <rPr>
        <b/>
        <sz val="9"/>
        <color theme="1"/>
        <rFont val="Century Schoolbook"/>
        <family val="1"/>
      </rPr>
      <t>1.-</t>
    </r>
    <r>
      <rPr>
        <sz val="10"/>
        <color theme="1"/>
        <rFont val="Arial Narrow"/>
        <family val="2"/>
      </rPr>
      <t xml:space="preserve"> POA </t>
    </r>
    <r>
      <rPr>
        <sz val="10"/>
        <color theme="1"/>
        <rFont val="Century Schoolbook"/>
        <family val="1"/>
      </rPr>
      <t>2022.</t>
    </r>
    <r>
      <rPr>
        <sz val="10"/>
        <color theme="1"/>
        <rFont val="Arial Narrow"/>
        <family val="2"/>
      </rPr>
      <t xml:space="preserve">
</t>
    </r>
    <r>
      <rPr>
        <b/>
        <sz val="9"/>
        <color theme="1"/>
        <rFont val="Century Schoolbook"/>
        <family val="1"/>
      </rPr>
      <t>2.-</t>
    </r>
    <r>
      <rPr>
        <sz val="10"/>
        <color theme="1"/>
        <rFont val="Arial Narrow"/>
        <family val="2"/>
      </rPr>
      <t xml:space="preserve"> Evaluación del primer semestre POA </t>
    </r>
    <r>
      <rPr>
        <sz val="10"/>
        <color theme="1"/>
        <rFont val="Century Schoolbook"/>
        <family val="1"/>
      </rPr>
      <t>2022.</t>
    </r>
    <r>
      <rPr>
        <sz val="10"/>
        <color theme="1"/>
        <rFont val="Arial Narrow"/>
        <family val="2"/>
      </rPr>
      <t xml:space="preserve">
</t>
    </r>
    <r>
      <rPr>
        <b/>
        <sz val="9"/>
        <color theme="1"/>
        <rFont val="Century Schoolbook"/>
        <family val="1"/>
      </rPr>
      <t>3.-</t>
    </r>
    <r>
      <rPr>
        <sz val="10"/>
        <color theme="1"/>
        <rFont val="Arial Narrow"/>
        <family val="2"/>
      </rPr>
      <t xml:space="preserve"> POA </t>
    </r>
    <r>
      <rPr>
        <sz val="10"/>
        <color theme="1"/>
        <rFont val="Century Schoolbook"/>
        <family val="1"/>
      </rPr>
      <t>2023.</t>
    </r>
    <r>
      <rPr>
        <sz val="10"/>
        <color theme="1"/>
        <rFont val="Arial Narrow"/>
        <family val="2"/>
      </rPr>
      <t xml:space="preserve">
</t>
    </r>
    <r>
      <rPr>
        <b/>
        <sz val="9"/>
        <color theme="1"/>
        <rFont val="Century Schoolbook"/>
        <family val="1"/>
      </rPr>
      <t>4.-</t>
    </r>
    <r>
      <rPr>
        <sz val="10"/>
        <color theme="1"/>
        <rFont val="Arial Narrow"/>
        <family val="2"/>
      </rPr>
      <t xml:space="preserve"> Evaluación del segundo semestre POA </t>
    </r>
    <r>
      <rPr>
        <sz val="10"/>
        <color theme="1"/>
        <rFont val="Century Schoolbook"/>
        <family val="1"/>
      </rPr>
      <t>2022.</t>
    </r>
  </si>
  <si>
    <t>* Ing. Katty Gadvay Yambay,
  (Coordinadora de Carrera)</t>
  </si>
  <si>
    <r>
      <rPr>
        <b/>
        <sz val="9"/>
        <color theme="1"/>
        <rFont val="Century Schoolbook"/>
        <family val="1"/>
      </rPr>
      <t>4.-</t>
    </r>
    <r>
      <rPr>
        <sz val="10"/>
        <color theme="1"/>
        <rFont val="Arial Narrow"/>
        <family val="2"/>
      </rPr>
      <t xml:space="preserve"> Presentar las propuestas de procesos de investigación y vinculación con la sociedad ante las instancias encargadas de emitir las directrices a nivel institucional.</t>
    </r>
  </si>
  <si>
    <t>N° de Avances de proyectos de Vinculación en ejecución.</t>
  </si>
  <si>
    <r>
      <rPr>
        <b/>
        <sz val="9"/>
        <color theme="1"/>
        <rFont val="Century Schoolbook"/>
        <family val="1"/>
      </rPr>
      <t>1.-</t>
    </r>
    <r>
      <rPr>
        <sz val="10"/>
        <color theme="1"/>
        <rFont val="Arial Narrow"/>
        <family val="2"/>
      </rPr>
      <t xml:space="preserve"> Presentar los informes de avance de procesos de vinculación con la sociedad.</t>
    </r>
  </si>
  <si>
    <r>
      <rPr>
        <b/>
        <sz val="9"/>
        <color theme="1"/>
        <rFont val="Century Schoolbook"/>
        <family val="1"/>
      </rPr>
      <t>1.-</t>
    </r>
    <r>
      <rPr>
        <sz val="10"/>
        <color theme="1"/>
        <rFont val="Arial Narrow"/>
        <family val="2"/>
      </rPr>
      <t xml:space="preserve"> Informe de avance de procesos de vinculación con la sociedad.</t>
    </r>
  </si>
  <si>
    <t>* Ing. Katty Gadvay Yambay,
  (Coordinadora de Carrera)
* Ing. Gary Muñoz Bravo,
  (Docente)
* Ing. Washington Espinoza,
  (Docente)</t>
  </si>
  <si>
    <r>
      <rPr>
        <b/>
        <sz val="9"/>
        <color theme="1"/>
        <rFont val="Century Schoolbook"/>
        <family val="1"/>
      </rPr>
      <t>5.-</t>
    </r>
    <r>
      <rPr>
        <sz val="10"/>
        <color theme="1"/>
        <rFont val="Arial Narrow"/>
        <family val="2"/>
      </rPr>
      <t xml:space="preserve"> Apoyar el archivo de gestión.</t>
    </r>
  </si>
  <si>
    <r>
      <rPr>
        <b/>
        <sz val="9"/>
        <color theme="1"/>
        <rFont val="Century Schoolbook"/>
        <family val="1"/>
      </rPr>
      <t>1.-</t>
    </r>
    <r>
      <rPr>
        <sz val="10"/>
        <color theme="1"/>
        <rFont val="Arial Narrow"/>
        <family val="2"/>
      </rPr>
      <t xml:space="preserve"> Realizar el inventario documental de carpetas del archivo que reposan en la Coordinación de Carrera.</t>
    </r>
  </si>
  <si>
    <r>
      <rPr>
        <b/>
        <sz val="9"/>
        <color theme="1"/>
        <rFont val="Century Schoolbook"/>
        <family val="1"/>
      </rPr>
      <t>1.-</t>
    </r>
    <r>
      <rPr>
        <sz val="10"/>
        <color theme="1"/>
        <rFont val="Arial Narrow"/>
        <family val="2"/>
      </rPr>
      <t xml:space="preserve"> Inventario documental.</t>
    </r>
  </si>
  <si>
    <t>* Ing. Mary Alvarado,
  (Secretaria de la Carrera)</t>
  </si>
  <si>
    <t>TOTAL PRESUPUESTO ESTIMATIVO DE INGENIERÍA QUÍMICA 2022:</t>
  </si>
  <si>
    <t>TOTAL PRESUPUESTO ESTIMATIVO FCQS 2022:</t>
  </si>
  <si>
    <t>ELABORADO POR:</t>
  </si>
  <si>
    <t>DIFERENTES DEPENDENCIAS DE LA FCQS</t>
  </si>
  <si>
    <t>FECHA:</t>
  </si>
  <si>
    <r>
      <rPr>
        <sz val="11"/>
        <color theme="1"/>
        <rFont val="Century Schoolbook"/>
        <family val="1"/>
      </rPr>
      <t>26</t>
    </r>
    <r>
      <rPr>
        <sz val="11"/>
        <color theme="1"/>
        <rFont val="Arial Narrow"/>
        <family val="2"/>
      </rPr>
      <t xml:space="preserve"> DE JULIO DEL </t>
    </r>
    <r>
      <rPr>
        <sz val="11"/>
        <color theme="1"/>
        <rFont val="Century Schoolbook"/>
        <family val="1"/>
      </rPr>
      <t>2022</t>
    </r>
  </si>
  <si>
    <t>FECHA ACTUALIZACIÓN:</t>
  </si>
  <si>
    <t>RESUMEN PRESUPUESTO ESTIMADO DE LA
FACULTAD DE CIENCIAS QUÍMICAS Y DE LA SALUD 2022</t>
  </si>
  <si>
    <r>
      <rPr>
        <b/>
        <sz val="11"/>
        <color rgb="FFFF0000"/>
        <rFont val="Arial Narrow"/>
        <family val="2"/>
      </rPr>
      <t>NOTA:</t>
    </r>
    <r>
      <rPr>
        <sz val="11"/>
        <color theme="1"/>
        <rFont val="Arial Narrow"/>
        <family val="2"/>
      </rPr>
      <t xml:space="preserve"> Las columnas que comprende la Programación de Necesidades de Recursos (ocultas) corresponde a la información que usted previamente ha enviado a la Dirección Administrativa para la elaboración del Plan Anual de Compras PAC </t>
    </r>
    <r>
      <rPr>
        <sz val="11"/>
        <color theme="1"/>
        <rFont val="Century Schoolbook"/>
        <family val="1"/>
      </rPr>
      <t>2021</t>
    </r>
    <r>
      <rPr>
        <sz val="11"/>
        <color theme="1"/>
        <rFont val="Arial Narrow"/>
        <family val="2"/>
      </rPr>
      <t>, por lo que no es necesario llenarla.</t>
    </r>
  </si>
  <si>
    <r>
      <rPr>
        <sz val="11"/>
        <color theme="1"/>
        <rFont val="Arial Narrow"/>
        <family val="2"/>
      </rPr>
      <t xml:space="preserve">Los valores de la sección de la Programación de Necesidades de Recursos están de acuerdo al PAC Reformado N° </t>
    </r>
    <r>
      <rPr>
        <sz val="11"/>
        <color theme="1"/>
        <rFont val="Century Schoolbook"/>
        <family val="1"/>
      </rPr>
      <t>2</t>
    </r>
    <r>
      <rPr>
        <sz val="11"/>
        <color theme="1"/>
        <rFont val="Arial Narrow"/>
        <family val="2"/>
      </rPr>
      <t xml:space="preserve"> aprobado mediante Resolución de Consejo Universitario N° </t>
    </r>
    <r>
      <rPr>
        <sz val="11"/>
        <color theme="1"/>
        <rFont val="Century Schoolbook"/>
        <family val="1"/>
      </rPr>
      <t>220/2022</t>
    </r>
    <r>
      <rPr>
        <sz val="11"/>
        <color theme="1"/>
        <rFont val="Arial Narrow"/>
        <family val="2"/>
      </rPr>
      <t xml:space="preserve"> del </t>
    </r>
    <r>
      <rPr>
        <sz val="11"/>
        <color theme="1"/>
        <rFont val="Century Schoolbook"/>
        <family val="1"/>
      </rPr>
      <t>26</t>
    </r>
    <r>
      <rPr>
        <sz val="11"/>
        <color theme="1"/>
        <rFont val="Arial Narrow"/>
        <family val="2"/>
      </rPr>
      <t xml:space="preserve"> de mayo de </t>
    </r>
    <r>
      <rPr>
        <sz val="11"/>
        <color theme="1"/>
        <rFont val="Century Schoolbook"/>
        <family val="1"/>
      </rPr>
      <t>2022.</t>
    </r>
  </si>
  <si>
    <t>PARTIDA</t>
  </si>
  <si>
    <t>CONCEPTO</t>
  </si>
  <si>
    <t>TOTAL</t>
  </si>
  <si>
    <t>Equipos, Sistemas y Paquetes Informáticos</t>
  </si>
  <si>
    <t>Tasas Generales, Patentes</t>
  </si>
  <si>
    <t>TOTAL FCQS:                                            $</t>
  </si>
  <si>
    <t>RESUMEN POR FUENTE DE FINANCIAMIENTO:</t>
  </si>
  <si>
    <r>
      <rPr>
        <sz val="12"/>
        <color theme="1"/>
        <rFont val="Arial Narrow"/>
        <family val="2"/>
      </rPr>
      <t xml:space="preserve">FUENTE </t>
    </r>
    <r>
      <rPr>
        <sz val="12"/>
        <color theme="1"/>
        <rFont val="Century Schoolbook"/>
        <family val="1"/>
      </rPr>
      <t>1</t>
    </r>
  </si>
  <si>
    <r>
      <rPr>
        <sz val="12"/>
        <color theme="1"/>
        <rFont val="Arial Narrow"/>
        <family val="2"/>
      </rPr>
      <t xml:space="preserve">FUENTE </t>
    </r>
    <r>
      <rPr>
        <sz val="12"/>
        <color theme="1"/>
        <rFont val="Century Schoolbook"/>
        <family val="1"/>
      </rPr>
      <t>2</t>
    </r>
  </si>
  <si>
    <r>
      <rPr>
        <sz val="12"/>
        <color theme="1"/>
        <rFont val="Arial Narrow"/>
        <family val="2"/>
      </rPr>
      <t xml:space="preserve">FUENTE </t>
    </r>
    <r>
      <rPr>
        <sz val="12"/>
        <color theme="1"/>
        <rFont val="Century Schoolbook"/>
        <family val="1"/>
      </rPr>
      <t>3</t>
    </r>
  </si>
  <si>
    <t>TOTAL:</t>
  </si>
  <si>
    <t>RESUMEN POR GRUPO DE GASTO:</t>
  </si>
  <si>
    <r>
      <rPr>
        <sz val="12"/>
        <color rgb="FF000000"/>
        <rFont val="Century Schoolbook"/>
        <family val="1"/>
      </rPr>
      <t>53</t>
    </r>
    <r>
      <rPr>
        <sz val="12"/>
        <color rgb="FF000000"/>
        <rFont val="Arial Narrow"/>
        <family val="2"/>
      </rPr>
      <t xml:space="preserve"> Bienes y Servicios de Consumo</t>
    </r>
  </si>
  <si>
    <r>
      <rPr>
        <sz val="12"/>
        <color rgb="FF000000"/>
        <rFont val="Century Schoolbook"/>
        <family val="1"/>
      </rPr>
      <t>57</t>
    </r>
    <r>
      <rPr>
        <sz val="12"/>
        <color rgb="FF000000"/>
        <rFont val="Arial Narrow"/>
        <family val="2"/>
      </rPr>
      <t xml:space="preserve"> Otros Egresos Corrientes</t>
    </r>
  </si>
  <si>
    <r>
      <rPr>
        <sz val="12"/>
        <color rgb="FF000000"/>
        <rFont val="Century Schoolbook"/>
        <family val="1"/>
      </rPr>
      <t>84</t>
    </r>
    <r>
      <rPr>
        <sz val="12"/>
        <color rgb="FF000000"/>
        <rFont val="Arial Narrow"/>
        <family val="2"/>
      </rPr>
      <t xml:space="preserve"> Bienes de Larga Duración</t>
    </r>
  </si>
  <si>
    <r>
      <rPr>
        <sz val="12"/>
        <color rgb="FF000000"/>
        <rFont val="Century Schoolbook"/>
        <family val="1"/>
      </rPr>
      <t>99</t>
    </r>
    <r>
      <rPr>
        <sz val="12"/>
        <color rgb="FF000000"/>
        <rFont val="Arial Narrow"/>
        <family val="2"/>
      </rPr>
      <t xml:space="preserve"> Otros Pasivos</t>
    </r>
  </si>
  <si>
    <t>OBJETIVOS Y METAS NACIONALES DE DESARROLLO</t>
  </si>
  <si>
    <t>OBJETIVO_ESTRATÉGICO_INSTITUCIONAL</t>
  </si>
  <si>
    <t>OBJETIVO_PLAN_NACIONAL_DE_DESARROLLO</t>
  </si>
  <si>
    <t>POLÍTICAS_PÚBLICAS_NACIONALES_METAS_NACIONACIONALES_DE_DESARROLLO</t>
  </si>
  <si>
    <t>OEI_3_INCREMENTAR_LA_PRODUCCIÓN_CIENTÍFICA_Y_TECNOLÓGICA.</t>
  </si>
  <si>
    <t>M.7.4.1. Incrementar los artículos publicados por las universidades y escuelas politécnicas en revistas indexadas de 6.624 a 12.423.</t>
  </si>
  <si>
    <t>OEI_4_INCREMENTAR_LA_VINCULACIÓN_CON_LA_COLECTIVIDAD.</t>
  </si>
  <si>
    <t>P.7.4. Generar redes de conocimiento vinculadas a la educación superior, que promuevan espacios territoriales de innovación adaptados a las necesidades de la sociedad y el sector productivo local.</t>
  </si>
  <si>
    <t>ARTICULACIÓN EXTERNA DE LA PLANIFICACIÓN ESTRATÉGICA INSTITUCIONAL 2021-2024</t>
  </si>
  <si>
    <t>N°</t>
  </si>
  <si>
    <t>OBJETIVO DE DESARROLLO SOSTENIBLE</t>
  </si>
  <si>
    <t>OBJETIVO PLAN NACIONAL DE DESARROLLO</t>
  </si>
  <si>
    <t>POLÍTICAS PÚBLICAS NACIONALES / METAS NACIONALES DE DESARROLLO</t>
  </si>
  <si>
    <t>PROGRAMA NACIONAL DE DESARROLLO</t>
  </si>
  <si>
    <t>PROGRAMA PRESUPUESTARIO</t>
  </si>
  <si>
    <t>OBJETIVO ESTRATÉGICO INSTITUCIONAL</t>
  </si>
  <si>
    <t>4.- Garantizar una educación de calidad inclusiva y equitativa, y promover las oportunidades de aprendizaje permanente para todos.</t>
  </si>
  <si>
    <t>7 Incentivar una sociedad participativa, con un Estado cercano al servicio a la ciudadanía.</t>
  </si>
  <si>
    <t>P.07.05. CONSOLIDAR UNA GESTIÓN ESTATAL EFICIENTE Y DEMOCRÁTICA, QUE IMPULSE LAS CAPACIDADES CIUDADANAS E INTEGRE LAS ACCIONES SOCIALES EN LA ADMINISTRACIÓN PÚBLICA.</t>
  </si>
  <si>
    <t>Paz, justicia e instituciones sólidas.</t>
  </si>
  <si>
    <t>01 Administración Central</t>
  </si>
  <si>
    <t>FORTALECER LAS CAPACIDADES INSTITUCIONALES.</t>
  </si>
  <si>
    <t>15.- Promover sociedades pacíficas e inclusivas para el desarrollo sostenible, facilitar acceso a la justicia para todos y crear instituciones eficaces, responsables e inclusivas a todos los niveles.</t>
  </si>
  <si>
    <t>3.- Garantizar una vida saludable y promover el bienestar para todos y todas en todas las edades.</t>
  </si>
  <si>
    <t>1 Garantizar una vida digna con iguales oportunidades para todas las personas.</t>
  </si>
  <si>
    <t>P.01.02. GENERAR CAPACIDADES Y PROMOVER OPORTUNIDADES EN CONDICIONES DE EQUIDAD, PARA TODAS LAS PERSONAS A LO LARGO DEL CICLO DE VIDA.</t>
  </si>
  <si>
    <t>Educación de Calidad.</t>
  </si>
  <si>
    <t>INCREMENTAR LA FORMACIÓN DE PROFESIONALES CON EXCELENCIA.</t>
  </si>
  <si>
    <t>2 Afirmar la Interculturalidad y Plurinacionalidad, Revalorizando las identidades diversas.</t>
  </si>
  <si>
    <t>M.2.16 INCREMENTAR EL NÚMERO SEGÚN AUTO-IDENTIFICACIÓN ÉTNICA (INDÍGENA, AFROECUATORIANA Y MONTUBIA) QUE ESTÁN MATRICULADOS EN EDUCACIÓN SUPERIOR DE 59.996 A 74.732 AL 2021.</t>
  </si>
  <si>
    <t>5.- Alcanzar la igualdad entre los géneros y empoderar a todas las mujeres y niñas.</t>
  </si>
  <si>
    <t>8.- Fomentar el crecimiento económico sostenido.</t>
  </si>
  <si>
    <t>5 Impulsar la productividad y competitividad para el crecimiento económico sostenible de manera redistributiva y solidaria.</t>
  </si>
  <si>
    <t>P.05.06. PROMOVER LA INVESTIGACIÓN, LA FORMACIÓN, LA CAPACITACIÓN, EL DESARROLLO Y LA TRANSFERENCIA TECNOLÓGICA, LA INNOVACIÓN Y EL EMPRENDIMIENTO, LA PROTECCIÓN DE LA PROPIEDAD INTELECTUAL, PARA IMPULSAR EL CAMBIO DE LA MATRIZ PRODUCTIVA MEDIANTE LA VINCULACIÓN ENTRE EL SECTOR PÚBLICO, PRODUCTIVO Y LAS UNIVERSIDADES.</t>
  </si>
  <si>
    <t>Industria, Innovación e Infraestructura.</t>
  </si>
  <si>
    <t>83 Gestión de la Investigación</t>
  </si>
  <si>
    <t>INCREMENTAR LA PRODUCCIÓN CIENTÍFICA Y TECNOLÓGICA.</t>
  </si>
  <si>
    <t>7.- Asegurar el acceso a energías asequibles, fiables, sostenibles y modernas para todos.</t>
  </si>
  <si>
    <t>9.- Desarrollar infraestructuras resilientes, promover la industrialización inclusiva y sostenible, y fomentar la innovación.</t>
  </si>
  <si>
    <t>6 Desarrollar las capacidades productivas y del entornos para lograr la soberanía alimentaria y el desarrollo rural integral.</t>
  </si>
  <si>
    <t>M.6.8 AUMENTAR LA COBERTURA, CALIDAD Y ACCESO A SERVICIOS DE EDUCACIÓN, CON PERTINENCIA CULTURAL Y TERRITORIAL, EN ZONAS RURALES: INCREMENTAR DEL 7.35 A 8 LA CALIFICACIÓN A LA EDUCACIÓN PÚBLICA EN EL ÁREA RURAL AL 2021.</t>
  </si>
  <si>
    <t>84 Gestión de la Vinculación</t>
  </si>
  <si>
    <t>INCREMENTAR LA VINCULACIÓN CON LA SOCIEDAD O COLECTIVIDAD.</t>
  </si>
  <si>
    <t>P.07.04. INSTITUCIONALIZAR UNA ADMINISTRACIÓN PÚBLICA DEMOCRÁTICA, PARTICIPATIVA, INCLUYENTE, INTERCULTURAL Y ORIENTADA HACIA LA CIUDADANÍA, BASADA EN UN SERVICIO MERITOCRÁTICO PROFESIONALIZADO QUE SE DESEMPEÑE EN CONDICIONES DIGNAS.</t>
  </si>
  <si>
    <t>Ciudades y comunidades sostenibles.</t>
  </si>
  <si>
    <t>10.- Reducir las desigualdades entre países y dentro de ellos.</t>
  </si>
  <si>
    <t>11.- Conseguir que las ciudades y los asentamientos humanos sean inclusivos, seguros, resilentes y sostenibles.</t>
  </si>
  <si>
    <r>
      <rPr>
        <b/>
        <i/>
        <sz val="10"/>
        <color theme="1"/>
        <rFont val="Cambria"/>
        <family val="1"/>
      </rPr>
      <t xml:space="preserve">Fuente: </t>
    </r>
    <r>
      <rPr>
        <i/>
        <sz val="10"/>
        <color theme="1"/>
        <rFont val="Cambria"/>
        <family val="1"/>
      </rPr>
      <t>Tabla 18 del Plan Estratégico de Desarrollo Institucional 2021-2024 de la UTMACH.</t>
    </r>
  </si>
  <si>
    <t>EJES ESTRATÉGICOS INSTITUCIONALES POR OEI</t>
  </si>
  <si>
    <t>LINEAMIENTOS ESTRATÉGICOS POR EJE ESTRATÉGICO</t>
  </si>
  <si>
    <t>PRODUCTO INSTITUCIONAL</t>
  </si>
  <si>
    <t>PROGRAMAS PRESUPUESTARIOS</t>
  </si>
  <si>
    <t>_4_Competitividad_de_la_investigación_e_innovación_universitaria.</t>
  </si>
  <si>
    <t>_5_Transferencia_y_producción_del_conocimiento.</t>
  </si>
  <si>
    <t>_7_Internacionalización.</t>
  </si>
  <si>
    <t>PRODUCTO_INSTITUCIONAL</t>
  </si>
  <si>
    <t>PROGRAMAS_PRESUPUESTARIOS</t>
  </si>
  <si>
    <r>
      <rPr>
        <sz val="10"/>
        <color theme="1"/>
        <rFont val="Calibri"/>
        <family val="2"/>
      </rPr>
      <t>_</t>
    </r>
    <r>
      <rPr>
        <b/>
        <sz val="9"/>
        <color theme="1"/>
        <rFont val="Century Schoolbook"/>
        <family val="1"/>
      </rPr>
      <t>6_</t>
    </r>
    <r>
      <rPr>
        <sz val="10"/>
        <color theme="1"/>
        <rFont val="Arial Narrow"/>
        <family val="2"/>
      </rPr>
      <t>Eficiencia_en_la_organización_y_gestión_institucional.</t>
    </r>
  </si>
  <si>
    <r>
      <rPr>
        <b/>
        <sz val="9"/>
        <color theme="1"/>
        <rFont val="Century Schoolbook"/>
        <family val="1"/>
      </rPr>
      <t>_1_</t>
    </r>
    <r>
      <rPr>
        <sz val="10"/>
        <color theme="1"/>
        <rFont val="Arial Narrow"/>
        <family val="2"/>
      </rPr>
      <t>Creatividad_e_innovación_en_la_oferta_académica.</t>
    </r>
  </si>
  <si>
    <r>
      <rPr>
        <b/>
        <sz val="9"/>
        <color theme="1"/>
        <rFont val="Century Schoolbook"/>
        <family val="1"/>
      </rPr>
      <t>_1_</t>
    </r>
    <r>
      <rPr>
        <sz val="10"/>
        <color theme="1"/>
        <rFont val="Arial Narrow"/>
        <family val="2"/>
      </rPr>
      <t>Creatividad_e_innovación_en_la_oferta_académica.</t>
    </r>
  </si>
  <si>
    <r>
      <rPr>
        <b/>
        <sz val="9"/>
        <color theme="1"/>
        <rFont val="Century Schoolbook"/>
        <family val="1"/>
      </rPr>
      <t>_1_</t>
    </r>
    <r>
      <rPr>
        <sz val="10"/>
        <color theme="1"/>
        <rFont val="Arial Narrow"/>
        <family val="2"/>
      </rPr>
      <t>Creatividad_e_innovación_en_la_oferta_académica.</t>
    </r>
  </si>
  <si>
    <r>
      <rPr>
        <b/>
        <sz val="9"/>
        <color theme="1"/>
        <rFont val="Century Schoolbook"/>
        <family val="1"/>
      </rPr>
      <t>1.</t>
    </r>
    <r>
      <rPr>
        <b/>
        <sz val="10"/>
        <color theme="1"/>
        <rFont val="Arial Narrow"/>
        <family val="2"/>
      </rPr>
      <t xml:space="preserve"> </t>
    </r>
    <r>
      <rPr>
        <sz val="10"/>
        <color theme="1"/>
        <rFont val="Arial Narrow"/>
        <family val="2"/>
      </rPr>
      <t>Afianzar el proceso de rediseño y contextualización curricular.</t>
    </r>
  </si>
  <si>
    <r>
      <rPr>
        <b/>
        <sz val="9"/>
        <color theme="1"/>
        <rFont val="Century Schoolbook"/>
        <family val="1"/>
      </rPr>
      <t>1.</t>
    </r>
    <r>
      <rPr>
        <b/>
        <sz val="10"/>
        <color theme="1"/>
        <rFont val="Arial Narrow"/>
        <family val="2"/>
      </rPr>
      <t xml:space="preserve"> </t>
    </r>
    <r>
      <rPr>
        <sz val="10"/>
        <color theme="1"/>
        <rFont val="Arial Narrow"/>
        <family val="2"/>
      </rPr>
      <t>Potenciar la presencia de la UTMACH en su contexto de influencia, a través de la ejecución de proyectos de vinculación con la sociedad que promuevan el desarrollo productivo de la provincia.</t>
    </r>
  </si>
  <si>
    <r>
      <rPr>
        <b/>
        <sz val="9"/>
        <color theme="1"/>
        <rFont val="Century Schoolbook"/>
        <family val="1"/>
      </rPr>
      <t>1.</t>
    </r>
    <r>
      <rPr>
        <b/>
        <sz val="10"/>
        <color theme="1"/>
        <rFont val="Arial Narrow"/>
        <family val="2"/>
      </rPr>
      <t xml:space="preserve"> </t>
    </r>
    <r>
      <rPr>
        <sz val="10"/>
        <color theme="1"/>
        <rFont val="Arial Narrow"/>
        <family val="2"/>
      </rPr>
      <t>Mantener procesos continuos de capacitación para garantizar la implementación efectiva del modelo educativo.</t>
    </r>
  </si>
  <si>
    <r>
      <rPr>
        <b/>
        <sz val="9"/>
        <color theme="1"/>
        <rFont val="Century Schoolbook"/>
        <family val="1"/>
      </rPr>
      <t>1.</t>
    </r>
    <r>
      <rPr>
        <b/>
        <sz val="10"/>
        <color theme="1"/>
        <rFont val="Arial Narrow"/>
        <family val="2"/>
      </rPr>
      <t xml:space="preserve"> </t>
    </r>
    <r>
      <rPr>
        <sz val="10"/>
        <color theme="1"/>
        <rFont val="Arial Narrow"/>
        <family val="2"/>
      </rPr>
      <t>Desarrollar proyectos de investigación competitivos que respondan a los requerimientos del contexto institucional.</t>
    </r>
  </si>
  <si>
    <r>
      <rPr>
        <b/>
        <sz val="9"/>
        <color theme="1"/>
        <rFont val="Century Schoolbook"/>
        <family val="1"/>
      </rPr>
      <t>1.</t>
    </r>
    <r>
      <rPr>
        <b/>
        <sz val="10"/>
        <color theme="1"/>
        <rFont val="Arial Narrow"/>
        <family val="2"/>
      </rPr>
      <t xml:space="preserve"> </t>
    </r>
    <r>
      <rPr>
        <sz val="10"/>
        <color theme="1"/>
        <rFont val="Arial Narrow"/>
        <family val="2"/>
      </rPr>
      <t>Fortalecer las capacidades de la comunidad para facilitar el emprendimiento.</t>
    </r>
  </si>
  <si>
    <r>
      <rPr>
        <b/>
        <sz val="9"/>
        <color theme="1"/>
        <rFont val="Century Schoolbook"/>
        <family val="1"/>
      </rPr>
      <t>1.</t>
    </r>
    <r>
      <rPr>
        <b/>
        <sz val="10"/>
        <color theme="1"/>
        <rFont val="Arial Narrow"/>
        <family val="2"/>
      </rPr>
      <t xml:space="preserve"> </t>
    </r>
    <r>
      <rPr>
        <sz val="10"/>
        <color theme="1"/>
        <rFont val="Arial Narrow"/>
        <family val="2"/>
      </rPr>
      <t>Fortalecer la plataforma tecnológica para la automatización de procesos, con la finalidad de mejorar la capacidad de respuesta oportuna.</t>
    </r>
  </si>
  <si>
    <r>
      <rPr>
        <b/>
        <sz val="9"/>
        <color theme="1"/>
        <rFont val="Century Schoolbook"/>
        <family val="1"/>
      </rPr>
      <t>1.</t>
    </r>
    <r>
      <rPr>
        <b/>
        <sz val="10"/>
        <color theme="1"/>
        <rFont val="Arial Narrow"/>
        <family val="2"/>
      </rPr>
      <t xml:space="preserve"> </t>
    </r>
    <r>
      <rPr>
        <sz val="10"/>
        <color theme="1"/>
        <rFont val="Arial Narrow"/>
        <family val="2"/>
      </rPr>
      <t>Implementar un sistema de movilidad académica integral que incremente la competitividad y comparatividad de la producción del conocimiento.</t>
    </r>
  </si>
  <si>
    <r>
      <rPr>
        <b/>
        <sz val="9"/>
        <color theme="1"/>
        <rFont val="Century Schoolbook"/>
        <family val="1"/>
      </rPr>
      <t>1.</t>
    </r>
    <r>
      <rPr>
        <b/>
        <sz val="10"/>
        <color theme="1"/>
        <rFont val="Arial Narrow"/>
        <family val="2"/>
      </rPr>
      <t xml:space="preserve"> </t>
    </r>
    <r>
      <rPr>
        <sz val="10"/>
        <color theme="1"/>
        <rFont val="Arial Narrow"/>
        <family val="2"/>
      </rPr>
      <t>Mantener un enfoque en las necesidades educativas de los estudiantes.</t>
    </r>
  </si>
  <si>
    <r>
      <rPr>
        <b/>
        <sz val="9"/>
        <color theme="1"/>
        <rFont val="Century Schoolbook"/>
        <family val="1"/>
      </rPr>
      <t>_8</t>
    </r>
    <r>
      <rPr>
        <sz val="9"/>
        <color theme="1"/>
        <rFont val="Century Schoolbook"/>
        <family val="1"/>
      </rPr>
      <t>_</t>
    </r>
    <r>
      <rPr>
        <sz val="10"/>
        <color theme="1"/>
        <rFont val="Arial Narrow"/>
        <family val="2"/>
      </rPr>
      <t>La_calidad_como_cultura_universitaria.</t>
    </r>
  </si>
  <si>
    <r>
      <rPr>
        <b/>
        <sz val="9"/>
        <color theme="1"/>
        <rFont val="Century Schoolbook"/>
        <family val="1"/>
      </rPr>
      <t>_2_</t>
    </r>
    <r>
      <rPr>
        <sz val="10"/>
        <color theme="1"/>
        <rFont val="Arial Narrow"/>
        <family val="2"/>
      </rPr>
      <t>Responsabilidad_social_universitaria.</t>
    </r>
  </si>
  <si>
    <r>
      <rPr>
        <b/>
        <sz val="9"/>
        <color theme="1"/>
        <rFont val="Century Schoolbook"/>
        <family val="1"/>
      </rPr>
      <t>_4_</t>
    </r>
    <r>
      <rPr>
        <sz val="10"/>
        <color theme="1"/>
        <rFont val="Arial Narrow"/>
        <family val="2"/>
      </rPr>
      <t>Competitividad_de_la_investigación_e_innovación_universitaria.</t>
    </r>
  </si>
  <si>
    <r>
      <rPr>
        <b/>
        <sz val="9"/>
        <color theme="1"/>
        <rFont val="Century Schoolbook"/>
        <family val="1"/>
      </rPr>
      <t>_2</t>
    </r>
    <r>
      <rPr>
        <sz val="10"/>
        <color theme="1"/>
        <rFont val="Arial Narrow"/>
        <family val="2"/>
      </rPr>
      <t>_Responsabilidad_social_universitaria.</t>
    </r>
  </si>
  <si>
    <r>
      <rPr>
        <b/>
        <sz val="9"/>
        <color theme="1"/>
        <rFont val="Century Schoolbook"/>
        <family val="1"/>
      </rPr>
      <t>2.</t>
    </r>
    <r>
      <rPr>
        <b/>
        <sz val="10"/>
        <color theme="1"/>
        <rFont val="Arial Narrow"/>
        <family val="2"/>
      </rPr>
      <t xml:space="preserve"> </t>
    </r>
    <r>
      <rPr>
        <sz val="10"/>
        <color theme="1"/>
        <rFont val="Arial Narrow"/>
        <family val="2"/>
      </rPr>
      <t>Diseñar carreras y programas de postgrado que respondan a los requerimientos del radio de influencia de la UTMACH.</t>
    </r>
  </si>
  <si>
    <r>
      <rPr>
        <b/>
        <sz val="9"/>
        <color theme="1"/>
        <rFont val="Century Schoolbook"/>
        <family val="1"/>
      </rPr>
      <t>2.</t>
    </r>
    <r>
      <rPr>
        <b/>
        <sz val="10"/>
        <color theme="1"/>
        <rFont val="Arial Narrow"/>
        <family val="2"/>
      </rPr>
      <t xml:space="preserve"> </t>
    </r>
    <r>
      <rPr>
        <sz val="10"/>
        <color theme="1"/>
        <rFont val="Arial Narrow"/>
        <family val="2"/>
      </rPr>
      <t>Participar activamente en la resolución de problemas de la región mediante el desarrollo de propuestas científicas, tecnológicas y de vinculación social pertinentes y factibles.</t>
    </r>
  </si>
  <si>
    <r>
      <rPr>
        <b/>
        <sz val="9"/>
        <color theme="1"/>
        <rFont val="Century Schoolbook"/>
        <family val="1"/>
      </rPr>
      <t>2.</t>
    </r>
    <r>
      <rPr>
        <b/>
        <sz val="10"/>
        <color theme="1"/>
        <rFont val="Arial Narrow"/>
        <family val="2"/>
      </rPr>
      <t xml:space="preserve"> </t>
    </r>
    <r>
      <rPr>
        <sz val="10"/>
        <color theme="1"/>
        <rFont val="Arial Narrow"/>
        <family val="2"/>
      </rPr>
      <t>Desarrollar un sistema de acompañamiento para la gestión eficaz del modelo educativo.</t>
    </r>
  </si>
  <si>
    <r>
      <rPr>
        <b/>
        <sz val="9"/>
        <color theme="1"/>
        <rFont val="Century Schoolbook"/>
        <family val="1"/>
      </rPr>
      <t>2.</t>
    </r>
    <r>
      <rPr>
        <b/>
        <sz val="10"/>
        <color theme="1"/>
        <rFont val="Arial Narrow"/>
        <family val="2"/>
      </rPr>
      <t xml:space="preserve"> </t>
    </r>
    <r>
      <rPr>
        <sz val="10"/>
        <color theme="1"/>
        <rFont val="Arial Narrow"/>
        <family val="2"/>
      </rPr>
      <t>Incrementar la producción científica en revista ubicadas en sistemas de indexación de corriente principal.</t>
    </r>
  </si>
  <si>
    <r>
      <rPr>
        <b/>
        <sz val="9"/>
        <color theme="1"/>
        <rFont val="Century Schoolbook"/>
        <family val="1"/>
      </rPr>
      <t>2.</t>
    </r>
    <r>
      <rPr>
        <b/>
        <sz val="10"/>
        <color theme="1"/>
        <rFont val="Arial Narrow"/>
        <family val="2"/>
      </rPr>
      <t xml:space="preserve"> </t>
    </r>
    <r>
      <rPr>
        <sz val="10"/>
        <color theme="1"/>
        <rFont val="Arial Narrow"/>
        <family val="2"/>
      </rPr>
      <t>Establecer alianzas estratégicas con los sectores académicos y productivos (público - privado) para establecer un parque tecnológico que permita la incubación y dinamización de empresas.</t>
    </r>
  </si>
  <si>
    <r>
      <rPr>
        <b/>
        <sz val="9"/>
        <color theme="1"/>
        <rFont val="Century Schoolbook"/>
        <family val="1"/>
      </rPr>
      <t>2.</t>
    </r>
    <r>
      <rPr>
        <b/>
        <sz val="10"/>
        <color theme="1"/>
        <rFont val="Arial Narrow"/>
        <family val="2"/>
      </rPr>
      <t xml:space="preserve"> </t>
    </r>
    <r>
      <rPr>
        <sz val="10"/>
        <color theme="1"/>
        <rFont val="Arial Narrow"/>
        <family val="2"/>
      </rPr>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r>
  </si>
  <si>
    <r>
      <rPr>
        <b/>
        <sz val="9"/>
        <color theme="1"/>
        <rFont val="Century Schoolbook"/>
        <family val="1"/>
      </rPr>
      <t>2.</t>
    </r>
    <r>
      <rPr>
        <b/>
        <sz val="10"/>
        <color theme="1"/>
        <rFont val="Arial Narrow"/>
        <family val="2"/>
      </rPr>
      <t xml:space="preserve"> </t>
    </r>
    <r>
      <rPr>
        <sz val="10"/>
        <color theme="1"/>
        <rFont val="Arial Narrow"/>
        <family val="2"/>
      </rPr>
      <t>Vincular al personal docente y de investigación a redes académicas y productivas internacionales mediante estancias, pasantías, prácticas académicas, entre otras formas de movilidad.</t>
    </r>
  </si>
  <si>
    <r>
      <rPr>
        <b/>
        <sz val="9"/>
        <color theme="1"/>
        <rFont val="Century Schoolbook"/>
        <family val="1"/>
      </rPr>
      <t>2.</t>
    </r>
    <r>
      <rPr>
        <b/>
        <sz val="10"/>
        <color theme="1"/>
        <rFont val="Arial Narrow"/>
        <family val="2"/>
      </rPr>
      <t xml:space="preserve"> </t>
    </r>
    <r>
      <rPr>
        <sz val="10"/>
        <color theme="1"/>
        <rFont val="Arial Narrow"/>
        <family val="2"/>
      </rPr>
      <t>Fortalecer el liderazgo en todos los niveles de decisión para incrementar el compromiso de la comunidad universitaria en el logro de los objetivos institucionales.</t>
    </r>
  </si>
  <si>
    <r>
      <rPr>
        <b/>
        <sz val="9"/>
        <color theme="1"/>
        <rFont val="Century Schoolbook"/>
        <family val="1"/>
      </rPr>
      <t>_3</t>
    </r>
    <r>
      <rPr>
        <sz val="9"/>
        <color theme="1"/>
        <rFont val="Century Schoolbook"/>
        <family val="1"/>
      </rPr>
      <t>_</t>
    </r>
    <r>
      <rPr>
        <sz val="10"/>
        <color theme="1"/>
        <rFont val="Arial Narrow"/>
        <family val="2"/>
      </rPr>
      <t>Posicionamiento_del_modelo_educativo_integrador_y_desarrollador.</t>
    </r>
  </si>
  <si>
    <r>
      <rPr>
        <b/>
        <sz val="9"/>
        <color theme="1"/>
        <rFont val="Century Schoolbook"/>
        <family val="1"/>
      </rPr>
      <t>_5</t>
    </r>
    <r>
      <rPr>
        <sz val="10"/>
        <color theme="1"/>
        <rFont val="Arial Narrow"/>
        <family val="2"/>
      </rPr>
      <t>_Transferencia_y_producción_del_conocimiento.</t>
    </r>
  </si>
  <si>
    <r>
      <rPr>
        <b/>
        <sz val="9"/>
        <color theme="1"/>
        <rFont val="Century Schoolbook"/>
        <family val="1"/>
      </rPr>
      <t>_5</t>
    </r>
    <r>
      <rPr>
        <sz val="10"/>
        <color theme="1"/>
        <rFont val="Arial Narrow"/>
        <family val="2"/>
      </rPr>
      <t>_Transferencia_y_producción_del_conocimiento.</t>
    </r>
  </si>
  <si>
    <r>
      <rPr>
        <b/>
        <sz val="9"/>
        <color theme="1"/>
        <rFont val="Century Schoolbook"/>
        <family val="1"/>
      </rPr>
      <t>3.</t>
    </r>
    <r>
      <rPr>
        <b/>
        <sz val="10"/>
        <color theme="1"/>
        <rFont val="Arial Narrow"/>
        <family val="2"/>
      </rPr>
      <t xml:space="preserve"> </t>
    </r>
    <r>
      <rPr>
        <sz val="10"/>
        <color theme="1"/>
        <rFont val="Arial Narrow"/>
        <family val="2"/>
      </rPr>
      <t>Generar espacios para la promoción y desarrollo del patrimonio natural y cultural (tangible e intangible) de la Provincia de El Oro.</t>
    </r>
  </si>
  <si>
    <r>
      <rPr>
        <b/>
        <sz val="9"/>
        <color theme="1"/>
        <rFont val="Century Schoolbook"/>
        <family val="1"/>
      </rPr>
      <t>3.</t>
    </r>
    <r>
      <rPr>
        <b/>
        <sz val="10"/>
        <color theme="1"/>
        <rFont val="Arial Narrow"/>
        <family val="2"/>
      </rPr>
      <t xml:space="preserve"> </t>
    </r>
    <r>
      <rPr>
        <sz val="10"/>
        <color theme="1"/>
        <rFont val="Arial Narrow"/>
        <family val="2"/>
      </rPr>
      <t>Fortalecer la bolsa de empleo de la UTMACH mediante el establecimiento de alianzas estratégicas con el sector público - privado.</t>
    </r>
  </si>
  <si>
    <r>
      <rPr>
        <b/>
        <sz val="9"/>
        <color theme="1"/>
        <rFont val="Century Schoolbook"/>
        <family val="1"/>
      </rPr>
      <t>3.</t>
    </r>
    <r>
      <rPr>
        <b/>
        <sz val="10"/>
        <color theme="1"/>
        <rFont val="Arial Narrow"/>
        <family val="2"/>
      </rPr>
      <t xml:space="preserve"> </t>
    </r>
    <r>
      <rPr>
        <sz val="10"/>
        <color theme="1"/>
        <rFont val="Arial Narrow"/>
        <family val="2"/>
      </rPr>
      <t>Fortalecer la interacción de la docencia, investigación y vinculación para el logro de los objetivos operativos del modelo educativo.</t>
    </r>
  </si>
  <si>
    <r>
      <rPr>
        <b/>
        <sz val="9"/>
        <color theme="1"/>
        <rFont val="Century Schoolbook"/>
        <family val="1"/>
      </rPr>
      <t>3.</t>
    </r>
    <r>
      <rPr>
        <b/>
        <sz val="10"/>
        <color theme="1"/>
        <rFont val="Arial Narrow"/>
        <family val="2"/>
      </rPr>
      <t xml:space="preserve"> I</t>
    </r>
    <r>
      <rPr>
        <sz val="10"/>
        <color theme="1"/>
        <rFont val="Arial Narrow"/>
        <family val="2"/>
      </rPr>
      <t>ncrementar la producción de artículos en revistas con indexación transnacional y regional.</t>
    </r>
  </si>
  <si>
    <r>
      <rPr>
        <b/>
        <sz val="9"/>
        <color theme="1"/>
        <rFont val="Century Schoolbook"/>
        <family val="1"/>
      </rPr>
      <t>3.</t>
    </r>
    <r>
      <rPr>
        <b/>
        <sz val="10"/>
        <color theme="1"/>
        <rFont val="Arial Narrow"/>
        <family val="2"/>
      </rPr>
      <t xml:space="preserve"> </t>
    </r>
    <r>
      <rPr>
        <sz val="10"/>
        <color theme="1"/>
        <rFont val="Arial Narrow"/>
        <family val="2"/>
      </rPr>
      <t>Crear una empresa mixta que cuente con un portafolio diversificado de servicios (laboratorios, análisis de datos, estudios técnicos, entre otros) para responder a los requerimientos de los sectores productivos.</t>
    </r>
  </si>
  <si>
    <r>
      <rPr>
        <b/>
        <sz val="9"/>
        <color theme="1"/>
        <rFont val="Century Schoolbook"/>
        <family val="1"/>
      </rPr>
      <t>3.</t>
    </r>
    <r>
      <rPr>
        <b/>
        <sz val="10"/>
        <color theme="1"/>
        <rFont val="Arial Narrow"/>
        <family val="2"/>
      </rPr>
      <t xml:space="preserve"> </t>
    </r>
    <r>
      <rPr>
        <sz val="10"/>
        <color theme="1"/>
        <rFont val="Arial Narrow"/>
        <family val="2"/>
      </rPr>
      <t>Gestionar fondos que permitan la sostenibilidad de recursos humanos calificados.</t>
    </r>
  </si>
  <si>
    <r>
      <rPr>
        <b/>
        <sz val="9"/>
        <color theme="1"/>
        <rFont val="Century Schoolbook"/>
        <family val="1"/>
      </rPr>
      <t>3</t>
    </r>
    <r>
      <rPr>
        <b/>
        <sz val="10"/>
        <color theme="1"/>
        <rFont val="Arial Narrow"/>
        <family val="2"/>
      </rPr>
      <t xml:space="preserve">. </t>
    </r>
    <r>
      <rPr>
        <sz val="10"/>
        <color theme="1"/>
        <rFont val="Arial Narrow"/>
        <family val="2"/>
      </rPr>
      <t>Impulsar las formas de movilidad estudiantil hacia otras IES, instituciones productivas, organismos de estado a nivel internacional.</t>
    </r>
  </si>
  <si>
    <r>
      <rPr>
        <b/>
        <sz val="9"/>
        <color theme="1"/>
        <rFont val="Century Schoolbook"/>
        <family val="1"/>
      </rPr>
      <t>3.</t>
    </r>
    <r>
      <rPr>
        <b/>
        <sz val="10"/>
        <color theme="1"/>
        <rFont val="Arial Narrow"/>
        <family val="2"/>
      </rPr>
      <t xml:space="preserve"> </t>
    </r>
    <r>
      <rPr>
        <sz val="10"/>
        <color theme="1"/>
        <rFont val="Arial Narrow"/>
        <family val="2"/>
      </rPr>
      <t>Promover la participación y el empoderamiento de la comunidad universitaria en la toma de decisiones institucionales.</t>
    </r>
  </si>
  <si>
    <r>
      <rPr>
        <b/>
        <sz val="9"/>
        <color theme="1"/>
        <rFont val="Century Schoolbook"/>
        <family val="1"/>
      </rPr>
      <t>_4_</t>
    </r>
    <r>
      <rPr>
        <sz val="10"/>
        <color theme="1"/>
        <rFont val="Arial Narrow"/>
        <family val="2"/>
      </rPr>
      <t>Competitividad_de_la_investigación_e_innovación_universitaria.</t>
    </r>
  </si>
  <si>
    <r>
      <rPr>
        <b/>
        <sz val="9"/>
        <color theme="1"/>
        <rFont val="Century Schoolbook"/>
        <family val="1"/>
      </rPr>
      <t>_7</t>
    </r>
    <r>
      <rPr>
        <sz val="10"/>
        <color theme="1"/>
        <rFont val="Arial Narrow"/>
        <family val="2"/>
      </rPr>
      <t>_Internacionalización.</t>
    </r>
  </si>
  <si>
    <r>
      <rPr>
        <b/>
        <sz val="9"/>
        <color theme="1"/>
        <rFont val="Century Schoolbook"/>
        <family val="1"/>
      </rPr>
      <t>4.</t>
    </r>
    <r>
      <rPr>
        <sz val="10"/>
        <color theme="1"/>
        <rFont val="Arial Narrow"/>
        <family val="2"/>
      </rPr>
      <t xml:space="preserve"> Ampliar la oferta de programas de educación continua y educación avanzada.</t>
    </r>
  </si>
  <si>
    <r>
      <rPr>
        <b/>
        <sz val="9"/>
        <color theme="1"/>
        <rFont val="Century Schoolbook"/>
        <family val="1"/>
      </rPr>
      <t>4.</t>
    </r>
    <r>
      <rPr>
        <b/>
        <sz val="10"/>
        <color theme="1"/>
        <rFont val="Arial Narrow"/>
        <family val="2"/>
      </rPr>
      <t xml:space="preserve"> </t>
    </r>
    <r>
      <rPr>
        <sz val="10"/>
        <color theme="1"/>
        <rFont val="Arial Narrow"/>
        <family val="2"/>
      </rPr>
      <t>Gestionar ferias de empleo que faciliten el posicionamiento de los graduados de la UTMACH en el mercado laboral.</t>
    </r>
  </si>
  <si>
    <r>
      <rPr>
        <b/>
        <sz val="9"/>
        <color theme="1"/>
        <rFont val="Century Schoolbook"/>
        <family val="1"/>
      </rPr>
      <t>4.</t>
    </r>
    <r>
      <rPr>
        <b/>
        <sz val="10"/>
        <color theme="1"/>
        <rFont val="Arial Narrow"/>
        <family val="2"/>
      </rPr>
      <t xml:space="preserve"> </t>
    </r>
    <r>
      <rPr>
        <sz val="10"/>
        <color theme="1"/>
        <rFont val="Arial Narrow"/>
        <family val="2"/>
      </rPr>
      <t>Impulsar la interdisciplinariedad en la gestión microcurricular.</t>
    </r>
  </si>
  <si>
    <r>
      <rPr>
        <b/>
        <sz val="9"/>
        <color theme="1"/>
        <rFont val="Century Schoolbook"/>
        <family val="1"/>
      </rPr>
      <t xml:space="preserve">4. </t>
    </r>
    <r>
      <rPr>
        <sz val="10"/>
        <color theme="1"/>
        <rFont val="Arial Narrow"/>
        <family val="2"/>
      </rPr>
      <t>Aumentar la producción, competitividad y posicionamiento de la editorial universitaria.</t>
    </r>
  </si>
  <si>
    <r>
      <rPr>
        <b/>
        <sz val="9"/>
        <color theme="1"/>
        <rFont val="Century Schoolbook"/>
        <family val="1"/>
      </rPr>
      <t>4.</t>
    </r>
    <r>
      <rPr>
        <b/>
        <sz val="10"/>
        <color theme="1"/>
        <rFont val="Arial Narrow"/>
        <family val="2"/>
      </rPr>
      <t xml:space="preserve"> </t>
    </r>
    <r>
      <rPr>
        <sz val="10"/>
        <color theme="1"/>
        <rFont val="Arial Narrow"/>
        <family val="2"/>
      </rPr>
      <t>Acreditar laboratorios de investigación y servicios con normas técnicas correspondientes a su actividad.</t>
    </r>
  </si>
  <si>
    <r>
      <rPr>
        <b/>
        <sz val="9"/>
        <color theme="1"/>
        <rFont val="Century Schoolbook"/>
        <family val="1"/>
      </rPr>
      <t xml:space="preserve">4. </t>
    </r>
    <r>
      <rPr>
        <sz val="10"/>
        <color theme="1"/>
        <rFont val="Arial Narrow"/>
        <family val="2"/>
      </rPr>
      <t>Reestructurar el marco jurídico interno y la estructura orgánica para armonizar la gobernabilidad universitaria con las exigencias del sistema universitario actual.</t>
    </r>
  </si>
  <si>
    <r>
      <rPr>
        <b/>
        <sz val="9"/>
        <color theme="1"/>
        <rFont val="Century Schoolbook"/>
        <family val="1"/>
      </rPr>
      <t xml:space="preserve">4. </t>
    </r>
    <r>
      <rPr>
        <sz val="10"/>
        <color theme="1"/>
        <rFont val="Arial Narrow"/>
        <family val="2"/>
      </rPr>
      <t>Promover la acogida de estudiantes, docentes e investigadores externos que deseen realizar estancias en la UTMACH.</t>
    </r>
  </si>
  <si>
    <r>
      <rPr>
        <b/>
        <sz val="9"/>
        <color theme="1"/>
        <rFont val="Century Schoolbook"/>
        <family val="1"/>
      </rPr>
      <t>4.</t>
    </r>
    <r>
      <rPr>
        <b/>
        <sz val="10"/>
        <color theme="1"/>
        <rFont val="Arial Narrow"/>
        <family val="2"/>
      </rPr>
      <t xml:space="preserve"> </t>
    </r>
    <r>
      <rPr>
        <sz val="10"/>
        <color theme="1"/>
        <rFont val="Arial Narrow"/>
        <family val="2"/>
      </rPr>
      <t>Actualizar los procesos organizacionales para garantizar el comportamiento sistémico y el ajuste contextual de la institución.</t>
    </r>
  </si>
  <si>
    <r>
      <rPr>
        <b/>
        <sz val="9"/>
        <color theme="1"/>
        <rFont val="Century Schoolbook"/>
        <family val="1"/>
      </rPr>
      <t>_7_</t>
    </r>
    <r>
      <rPr>
        <sz val="10"/>
        <color theme="1"/>
        <rFont val="Arial Narrow"/>
        <family val="2"/>
      </rPr>
      <t>Internacionalización.</t>
    </r>
  </si>
  <si>
    <r>
      <rPr>
        <b/>
        <sz val="9"/>
        <color theme="1"/>
        <rFont val="Century Schoolbook"/>
        <family val="1"/>
      </rPr>
      <t>5.</t>
    </r>
    <r>
      <rPr>
        <b/>
        <sz val="10"/>
        <color theme="1"/>
        <rFont val="Arial Narrow"/>
        <family val="2"/>
      </rPr>
      <t xml:space="preserve"> </t>
    </r>
    <r>
      <rPr>
        <sz val="10"/>
        <color theme="1"/>
        <rFont val="Arial Narrow"/>
        <family val="2"/>
      </rPr>
      <t>Crear consejos consultivos para el fomento, la participación y el control social por parte de la sociedad civil y comunidad universitaria.</t>
    </r>
  </si>
  <si>
    <r>
      <rPr>
        <b/>
        <sz val="9"/>
        <color theme="1"/>
        <rFont val="Century Schoolbook"/>
        <family val="1"/>
      </rPr>
      <t>5.</t>
    </r>
    <r>
      <rPr>
        <b/>
        <sz val="10"/>
        <color theme="1"/>
        <rFont val="Arial Narrow"/>
        <family val="2"/>
      </rPr>
      <t xml:space="preserve"> </t>
    </r>
    <r>
      <rPr>
        <sz val="10"/>
        <color theme="1"/>
        <rFont val="Arial Narrow"/>
        <family val="2"/>
      </rPr>
      <t>Gestionar alianzas universidad - educación media y básica para implementar un programa de desarrollo vocacional en correspondencia con la oferta académica de la UTMACH.</t>
    </r>
  </si>
  <si>
    <r>
      <rPr>
        <b/>
        <sz val="9"/>
        <color theme="1"/>
        <rFont val="Century Schoolbook"/>
        <family val="1"/>
      </rPr>
      <t>5.</t>
    </r>
    <r>
      <rPr>
        <b/>
        <sz val="10"/>
        <color theme="1"/>
        <rFont val="Arial Narrow"/>
        <family val="2"/>
      </rPr>
      <t xml:space="preserve"> </t>
    </r>
    <r>
      <rPr>
        <sz val="10"/>
        <color theme="1"/>
        <rFont val="Arial Narrow"/>
        <family val="2"/>
      </rPr>
      <t>Fortalecer la creación de medios de difusión científica (revistas, proceedings) potencialmente indexables en corriente principal.</t>
    </r>
  </si>
  <si>
    <r>
      <rPr>
        <b/>
        <sz val="9"/>
        <color theme="1"/>
        <rFont val="Century Schoolbook"/>
        <family val="1"/>
      </rPr>
      <t>5.</t>
    </r>
    <r>
      <rPr>
        <b/>
        <sz val="10"/>
        <color theme="1"/>
        <rFont val="Arial Narrow"/>
        <family val="2"/>
      </rPr>
      <t xml:space="preserve"> </t>
    </r>
    <r>
      <rPr>
        <sz val="10"/>
        <color theme="1"/>
        <rFont val="Arial Narrow"/>
        <family val="2"/>
      </rPr>
      <t>Generar unidades de producción de conocimiento vinculadas a las áreas disciplinares de cada unidad académica.</t>
    </r>
  </si>
  <si>
    <r>
      <rPr>
        <b/>
        <sz val="9"/>
        <color theme="1"/>
        <rFont val="Century Schoolbook"/>
        <family val="1"/>
      </rPr>
      <t>5.</t>
    </r>
    <r>
      <rPr>
        <b/>
        <sz val="10"/>
        <color theme="1"/>
        <rFont val="Arial Narrow"/>
        <family val="2"/>
      </rPr>
      <t xml:space="preserve"> </t>
    </r>
    <r>
      <rPr>
        <sz val="10"/>
        <color theme="1"/>
        <rFont val="Arial Narrow"/>
        <family val="2"/>
      </rPr>
      <t>Desarrollar un sistema de incentivos que reconozca la eficiencia individual y colectiva en la gestión administrativa.</t>
    </r>
  </si>
  <si>
    <r>
      <rPr>
        <b/>
        <sz val="9"/>
        <color theme="1"/>
        <rFont val="Century Schoolbook"/>
        <family val="1"/>
      </rPr>
      <t>5</t>
    </r>
    <r>
      <rPr>
        <b/>
        <sz val="10"/>
        <color theme="1"/>
        <rFont val="Arial Narrow"/>
        <family val="2"/>
      </rPr>
      <t xml:space="preserve">. </t>
    </r>
    <r>
      <rPr>
        <sz val="10"/>
        <color theme="1"/>
        <rFont val="Arial Narrow"/>
        <family val="2"/>
      </rPr>
      <t>Certificación académica internacional de las  carreras y programas de postgrado.</t>
    </r>
  </si>
  <si>
    <r>
      <rPr>
        <b/>
        <sz val="9"/>
        <color theme="1"/>
        <rFont val="Century Schoolbook"/>
        <family val="1"/>
      </rPr>
      <t>5.</t>
    </r>
    <r>
      <rPr>
        <b/>
        <sz val="10"/>
        <color theme="1"/>
        <rFont val="Arial Narrow"/>
        <family val="2"/>
      </rPr>
      <t xml:space="preserve"> </t>
    </r>
    <r>
      <rPr>
        <sz val="10"/>
        <color theme="1"/>
        <rFont val="Arial Narrow"/>
        <family val="2"/>
      </rPr>
      <t>Optimizar el desempeño institucional mediante la aplicación del principio de mejora continua.</t>
    </r>
  </si>
  <si>
    <r>
      <rPr>
        <b/>
        <sz val="9"/>
        <color theme="1"/>
        <rFont val="Century Schoolbook"/>
        <family val="1"/>
      </rPr>
      <t>6.</t>
    </r>
    <r>
      <rPr>
        <b/>
        <sz val="10"/>
        <color theme="1"/>
        <rFont val="Arial Narrow"/>
        <family val="2"/>
      </rPr>
      <t xml:space="preserve"> </t>
    </r>
    <r>
      <rPr>
        <sz val="10"/>
        <color theme="1"/>
        <rFont val="Arial Narrow"/>
        <family val="2"/>
      </rPr>
      <t>Revalorizar la participación docente en proyectos de vinculación con fines de acceso a mejoras escalafonarias y/o de méritos para evaluación docente.</t>
    </r>
  </si>
  <si>
    <r>
      <rPr>
        <b/>
        <sz val="9"/>
        <color theme="1"/>
        <rFont val="Century Schoolbook"/>
        <family val="1"/>
      </rPr>
      <t>6.</t>
    </r>
    <r>
      <rPr>
        <b/>
        <sz val="10"/>
        <color theme="1"/>
        <rFont val="Arial Narrow"/>
        <family val="2"/>
      </rPr>
      <t xml:space="preserve"> </t>
    </r>
    <r>
      <rPr>
        <sz val="10"/>
        <color theme="1"/>
        <rFont val="Arial Narrow"/>
        <family val="2"/>
      </rPr>
      <t>Implementar un plan de perfeccionamiento académico que facilite el desarrollo profesional del docente.</t>
    </r>
  </si>
  <si>
    <r>
      <rPr>
        <b/>
        <sz val="9"/>
        <color theme="1"/>
        <rFont val="Century Schoolbook"/>
        <family val="1"/>
      </rPr>
      <t>6.</t>
    </r>
    <r>
      <rPr>
        <b/>
        <sz val="10"/>
        <color theme="1"/>
        <rFont val="Arial Narrow"/>
        <family val="2"/>
      </rPr>
      <t xml:space="preserve"> </t>
    </r>
    <r>
      <rPr>
        <sz val="10"/>
        <color theme="1"/>
        <rFont val="Arial Narrow"/>
        <family val="2"/>
      </rPr>
      <t>Desarrollar un sistema de incentivos para incrementar la competitividad de grupos y semilleros de investigación.</t>
    </r>
  </si>
  <si>
    <r>
      <rPr>
        <b/>
        <sz val="9"/>
        <color theme="1"/>
        <rFont val="Century Schoolbook"/>
        <family val="1"/>
      </rPr>
      <t>6.</t>
    </r>
    <r>
      <rPr>
        <b/>
        <sz val="10"/>
        <color theme="1"/>
        <rFont val="Arial Narrow"/>
        <family val="2"/>
      </rPr>
      <t xml:space="preserve"> </t>
    </r>
    <r>
      <rPr>
        <sz val="10"/>
        <color theme="1"/>
        <rFont val="Arial Narrow"/>
        <family val="2"/>
      </rPr>
      <t>Impulsar un sistema tecnológico de comunicación interna que mejore la respuesta efectiva en la gestión administrativa.</t>
    </r>
  </si>
  <si>
    <r>
      <rPr>
        <b/>
        <sz val="9"/>
        <color theme="1"/>
        <rFont val="Century Schoolbook"/>
        <family val="1"/>
      </rPr>
      <t>6.</t>
    </r>
    <r>
      <rPr>
        <b/>
        <sz val="10"/>
        <color theme="1"/>
        <rFont val="Arial Narrow"/>
        <family val="2"/>
      </rPr>
      <t xml:space="preserve"> </t>
    </r>
    <r>
      <rPr>
        <sz val="10"/>
        <color theme="1"/>
        <rFont val="Arial Narrow"/>
        <family val="2"/>
      </rPr>
      <t>Certificación internacional de laboratorios.</t>
    </r>
  </si>
  <si>
    <r>
      <rPr>
        <b/>
        <sz val="9"/>
        <color theme="1"/>
        <rFont val="Century Schoolbook"/>
        <family val="1"/>
      </rPr>
      <t>6.</t>
    </r>
    <r>
      <rPr>
        <b/>
        <sz val="10"/>
        <color theme="1"/>
        <rFont val="Arial Narrow"/>
        <family val="2"/>
      </rPr>
      <t xml:space="preserve"> </t>
    </r>
    <r>
      <rPr>
        <sz val="10"/>
        <color theme="1"/>
        <rFont val="Arial Narrow"/>
        <family val="2"/>
      </rPr>
      <t>Afianzar la toma de decisiones basada en evidencias, para fortalecer la objetividad y confianza en la gestión universitaria.</t>
    </r>
  </si>
  <si>
    <r>
      <rPr>
        <b/>
        <sz val="9"/>
        <color theme="1"/>
        <rFont val="Century Schoolbook"/>
        <family val="1"/>
      </rPr>
      <t>7.</t>
    </r>
    <r>
      <rPr>
        <b/>
        <sz val="10"/>
        <color theme="1"/>
        <rFont val="Arial Narrow"/>
        <family val="2"/>
      </rPr>
      <t xml:space="preserve"> </t>
    </r>
    <r>
      <rPr>
        <sz val="10"/>
        <color theme="1"/>
        <rFont val="Arial Narrow"/>
        <family val="2"/>
      </rPr>
      <t>Desarrollar programas de alfabetización en competencias de desarrollo sostenible.</t>
    </r>
  </si>
  <si>
    <r>
      <rPr>
        <b/>
        <sz val="9"/>
        <color theme="1"/>
        <rFont val="Century Schoolbook"/>
        <family val="1"/>
      </rPr>
      <t>7.</t>
    </r>
    <r>
      <rPr>
        <b/>
        <sz val="10"/>
        <color theme="1"/>
        <rFont val="Arial Narrow"/>
        <family val="2"/>
      </rPr>
      <t xml:space="preserve"> </t>
    </r>
    <r>
      <rPr>
        <sz val="10"/>
        <color theme="1"/>
        <rFont val="Arial Narrow"/>
        <family val="2"/>
      </rPr>
      <t>Construir un sistema de reconocimiento e incentivos de prácticas docentes innovadoras.</t>
    </r>
  </si>
  <si>
    <r>
      <rPr>
        <b/>
        <sz val="9"/>
        <color theme="1"/>
        <rFont val="Century Schoolbook"/>
        <family val="1"/>
      </rPr>
      <t>7.</t>
    </r>
    <r>
      <rPr>
        <b/>
        <sz val="10"/>
        <color theme="1"/>
        <rFont val="Arial Narrow"/>
        <family val="2"/>
      </rPr>
      <t xml:space="preserve"> </t>
    </r>
    <r>
      <rPr>
        <sz val="10"/>
        <color theme="1"/>
        <rFont val="Arial Narrow"/>
        <family val="2"/>
      </rPr>
      <t>Impulsar la producción científica - académica derivada de la investigación formativa, para asegurar la participación masiva de la comunidad estudiantil en la generación de conocimiento.</t>
    </r>
  </si>
  <si>
    <r>
      <rPr>
        <b/>
        <sz val="9"/>
        <color theme="1"/>
        <rFont val="Century Schoolbook"/>
        <family val="1"/>
      </rPr>
      <t>7.</t>
    </r>
    <r>
      <rPr>
        <b/>
        <sz val="10"/>
        <color theme="1"/>
        <rFont val="Arial Narrow"/>
        <family val="2"/>
      </rPr>
      <t xml:space="preserve"> </t>
    </r>
    <r>
      <rPr>
        <sz val="10"/>
        <color theme="1"/>
        <rFont val="Arial Narrow"/>
        <family val="2"/>
      </rPr>
      <t>Promover el uso de firmas electrónicas para agilizar los trámites administrativos.</t>
    </r>
  </si>
  <si>
    <r>
      <rPr>
        <b/>
        <sz val="9"/>
        <color theme="1"/>
        <rFont val="Century Schoolbook"/>
        <family val="1"/>
      </rPr>
      <t>7.</t>
    </r>
    <r>
      <rPr>
        <b/>
        <sz val="10"/>
        <color theme="1"/>
        <rFont val="Arial Narrow"/>
        <family val="2"/>
      </rPr>
      <t xml:space="preserve"> </t>
    </r>
    <r>
      <rPr>
        <sz val="10"/>
        <color theme="1"/>
        <rFont val="Arial Narrow"/>
        <family val="2"/>
      </rPr>
      <t>Optimizar la interacción social de la universidad con los proveedores, empleados y otras partes interesadas.</t>
    </r>
  </si>
  <si>
    <t>INTERCULTURALIDAD E IGUALDAD DE CONDICIONES FOMENTADA</t>
  </si>
  <si>
    <r>
      <rPr>
        <b/>
        <sz val="9"/>
        <color theme="1"/>
        <rFont val="Century Schoolbook"/>
        <family val="1"/>
      </rPr>
      <t>8.</t>
    </r>
    <r>
      <rPr>
        <b/>
        <sz val="10"/>
        <color theme="1"/>
        <rFont val="Arial Narrow"/>
        <family val="2"/>
      </rPr>
      <t xml:space="preserve"> </t>
    </r>
    <r>
      <rPr>
        <sz val="10"/>
        <color theme="1"/>
        <rFont val="Arial Narrow"/>
        <family val="2"/>
      </rPr>
      <t>Fortalecer la cultura deportiva como insumo para la promoción del estilo de vida saludable.</t>
    </r>
  </si>
  <si>
    <r>
      <rPr>
        <b/>
        <sz val="9"/>
        <color theme="1"/>
        <rFont val="Century Schoolbook"/>
        <family val="1"/>
      </rPr>
      <t>8.</t>
    </r>
    <r>
      <rPr>
        <b/>
        <sz val="10"/>
        <color theme="1"/>
        <rFont val="Arial Narrow"/>
        <family val="2"/>
      </rPr>
      <t xml:space="preserve"> </t>
    </r>
    <r>
      <rPr>
        <sz val="10"/>
        <color theme="1"/>
        <rFont val="Arial Narrow"/>
        <family val="2"/>
      </rPr>
      <t>Gestionar, a partir de las redes y convenios interinstitucionales, la participación de los grupos de investigación consolidados en proyectos con financiamiento externo.</t>
    </r>
  </si>
  <si>
    <r>
      <rPr>
        <b/>
        <sz val="9"/>
        <color theme="1"/>
        <rFont val="Century Schoolbook"/>
        <family val="1"/>
      </rPr>
      <t>8.</t>
    </r>
    <r>
      <rPr>
        <b/>
        <sz val="10"/>
        <color theme="1"/>
        <rFont val="Arial Narrow"/>
        <family val="2"/>
      </rPr>
      <t xml:space="preserve"> </t>
    </r>
    <r>
      <rPr>
        <sz val="10"/>
        <color theme="1"/>
        <rFont val="Arial Narrow"/>
        <family val="2"/>
      </rPr>
      <t>Simplificar los trámites administrativos requeridos en la gestión universitaria.</t>
    </r>
  </si>
  <si>
    <t>INVESTIGACIONES</t>
  </si>
  <si>
    <r>
      <rPr>
        <b/>
        <sz val="10"/>
        <color theme="1"/>
        <rFont val="Arial Narrow"/>
        <family val="2"/>
      </rPr>
      <t xml:space="preserve">9. </t>
    </r>
    <r>
      <rPr>
        <sz val="10"/>
        <color theme="1"/>
        <rFont val="Arial Narrow"/>
        <family val="2"/>
      </rPr>
      <t>Implementar un sistema de incentivos que reconozca la producción investigadora del docente universitario.</t>
    </r>
  </si>
  <si>
    <r>
      <rPr>
        <b/>
        <sz val="9"/>
        <color theme="1"/>
        <rFont val="Century Schoolbook"/>
        <family val="1"/>
      </rPr>
      <t>9.</t>
    </r>
    <r>
      <rPr>
        <b/>
        <sz val="10"/>
        <color theme="1"/>
        <rFont val="Arial Narrow"/>
        <family val="2"/>
      </rPr>
      <t xml:space="preserve"> </t>
    </r>
    <r>
      <rPr>
        <sz val="10"/>
        <color theme="1"/>
        <rFont val="Arial Narrow"/>
        <family val="2"/>
      </rPr>
      <t>Promover un programa de actualización de competencias laborales dirigido al personal administrativo y de servicio de la institución.</t>
    </r>
  </si>
  <si>
    <r>
      <rPr>
        <b/>
        <sz val="9"/>
        <color theme="1"/>
        <rFont val="Century Schoolbook"/>
        <family val="1"/>
      </rPr>
      <t>10.</t>
    </r>
    <r>
      <rPr>
        <b/>
        <sz val="10"/>
        <color theme="1"/>
        <rFont val="Arial Narrow"/>
        <family val="2"/>
      </rPr>
      <t xml:space="preserve"> </t>
    </r>
    <r>
      <rPr>
        <sz val="10"/>
        <color theme="1"/>
        <rFont val="Arial Narrow"/>
        <family val="2"/>
      </rPr>
      <t>Diseñar estrategias de visibilidad y posicionamiento de la producción de los investigadores de la UTMACH, evidenciada en el incremento de las referencias.</t>
    </r>
  </si>
  <si>
    <r>
      <rPr>
        <b/>
        <sz val="9"/>
        <color theme="1"/>
        <rFont val="Century Schoolbook"/>
        <family val="1"/>
      </rPr>
      <t>10.</t>
    </r>
    <r>
      <rPr>
        <b/>
        <sz val="10"/>
        <color theme="1"/>
        <rFont val="Arial Narrow"/>
        <family val="2"/>
      </rPr>
      <t xml:space="preserve"> </t>
    </r>
    <r>
      <rPr>
        <sz val="10"/>
        <color theme="1"/>
        <rFont val="Arial Narrow"/>
        <family val="2"/>
      </rPr>
      <t>Gestionar actividades socio-recreativas que mejoren la identificación y sentido de pertenencia del servidor universitario.</t>
    </r>
  </si>
  <si>
    <r>
      <rPr>
        <b/>
        <sz val="9"/>
        <color theme="1"/>
        <rFont val="Century Schoolbook"/>
        <family val="1"/>
      </rPr>
      <t>11.</t>
    </r>
    <r>
      <rPr>
        <b/>
        <sz val="10"/>
        <color theme="1"/>
        <rFont val="Arial Narrow"/>
        <family val="2"/>
      </rPr>
      <t xml:space="preserve"> </t>
    </r>
    <r>
      <rPr>
        <sz val="10"/>
        <color theme="1"/>
        <rFont val="Arial Narrow"/>
        <family val="2"/>
      </rPr>
      <t>Potenciar investigaciones que generen registros de propiedad intelectual.</t>
    </r>
  </si>
  <si>
    <r>
      <rPr>
        <b/>
        <sz val="9"/>
        <color theme="1"/>
        <rFont val="Century Schoolbook"/>
        <family val="1"/>
      </rPr>
      <t>11.</t>
    </r>
    <r>
      <rPr>
        <b/>
        <sz val="10"/>
        <color theme="1"/>
        <rFont val="Arial Narrow"/>
        <family val="2"/>
      </rPr>
      <t xml:space="preserve"> </t>
    </r>
    <r>
      <rPr>
        <sz val="10"/>
        <color theme="1"/>
        <rFont val="Arial Narrow"/>
        <family val="2"/>
      </rPr>
      <t>Mejorar la satisfacción del servidor universitario en el ejercicio de sus funciones.</t>
    </r>
  </si>
  <si>
    <r>
      <rPr>
        <b/>
        <sz val="9"/>
        <color theme="1"/>
        <rFont val="Century Schoolbook"/>
        <family val="1"/>
      </rPr>
      <t>12.</t>
    </r>
    <r>
      <rPr>
        <b/>
        <sz val="10"/>
        <color theme="1"/>
        <rFont val="Arial Narrow"/>
        <family val="2"/>
      </rPr>
      <t xml:space="preserve"> </t>
    </r>
    <r>
      <rPr>
        <sz val="10"/>
        <color theme="1"/>
        <rFont val="Arial Narrow"/>
        <family val="2"/>
      </rPr>
      <t>Modernizar los sistemas de gestión del talento humano.</t>
    </r>
  </si>
  <si>
    <r>
      <rPr>
        <b/>
        <sz val="9"/>
        <color theme="1"/>
        <rFont val="Century Schoolbook"/>
        <family val="1"/>
      </rPr>
      <t>13</t>
    </r>
    <r>
      <rPr>
        <b/>
        <sz val="10"/>
        <color theme="1"/>
        <rFont val="Arial Narrow"/>
        <family val="2"/>
      </rPr>
      <t xml:space="preserve">. </t>
    </r>
    <r>
      <rPr>
        <sz val="10"/>
        <color theme="1"/>
        <rFont val="Arial Narrow"/>
        <family val="2"/>
      </rPr>
      <t>Gestionar alianzas para mejorar el acceso de la comunidad universitaria a los sistemas de transporte.</t>
    </r>
  </si>
  <si>
    <r>
      <rPr>
        <b/>
        <sz val="9"/>
        <color theme="1"/>
        <rFont val="Century Schoolbook"/>
        <family val="1"/>
      </rPr>
      <t>14</t>
    </r>
    <r>
      <rPr>
        <b/>
        <sz val="10"/>
        <color theme="1"/>
        <rFont val="Arial Narrow"/>
        <family val="2"/>
      </rPr>
      <t xml:space="preserve">. </t>
    </r>
    <r>
      <rPr>
        <sz val="10"/>
        <color theme="1"/>
        <rFont val="Arial Narrow"/>
        <family val="2"/>
      </rPr>
      <t>Potenciar las condiciones de trabajo docente y de investigación para desarrollar sus capacidades dinámicas.</t>
    </r>
  </si>
  <si>
    <t>Estrategias - MATRIZ DAFO / FODA</t>
  </si>
  <si>
    <t>TIPO_DE_ESTRATEGIA</t>
  </si>
  <si>
    <t>ESTRATEGIA_DAFO</t>
  </si>
  <si>
    <r>
      <rPr>
        <sz val="11"/>
        <color theme="1"/>
        <rFont val="Arial Narrow"/>
        <family val="2"/>
      </rPr>
      <t xml:space="preserve">Gestionar las fortalezas y oportunidades como ventajas competitivas de la Universidad Técnica de Machala a través del aseguramiento de la calidad de sus condiciones institucionales mediante el incremento del nivel de contribución de las metas estratégicas y operativas de los procesos alineados al OEI </t>
    </r>
    <r>
      <rPr>
        <sz val="11"/>
        <color theme="1"/>
        <rFont val="Century Schoolbook"/>
        <family val="1"/>
      </rPr>
      <t>1</t>
    </r>
    <r>
      <rPr>
        <sz val="11"/>
        <color theme="1"/>
        <rFont val="Arial Narrow"/>
        <family val="2"/>
      </rPr>
      <t xml:space="preserve"> al desarrollo de las funciones sustantivas.</t>
    </r>
  </si>
  <si>
    <t>Implementar procesos correctivos respecto de los resultados obtenidos en la evaluación institucional externa e interna a través de la ejecución de planes de mejora orientados al desarrollo de una cultura de calidad.</t>
  </si>
  <si>
    <t>Incrementar el campo de acción e impacto de los objetivos estratégicos, metas estratégicas y operativas a través del mejoramiento continuo de los resultados de los procesos relacionados a las funciones sustantivas de la Universidad Técnica de Machala.</t>
  </si>
  <si>
    <t>Optimizar los recursos institucionales a través de la implementación transversal de políticas de austeridad y eficiencia de los gastos adaptados al contexto nacional e internacional.</t>
  </si>
  <si>
    <r>
      <rPr>
        <b/>
        <i/>
        <sz val="10"/>
        <color theme="1"/>
        <rFont val="Cambria"/>
        <family val="1"/>
      </rPr>
      <t xml:space="preserve">Fuente: </t>
    </r>
    <r>
      <rPr>
        <i/>
        <sz val="10"/>
        <color theme="1"/>
        <rFont val="Cambria"/>
        <family val="1"/>
      </rPr>
      <t>Anexo N° 7 del Plan Estratégico de Desarrollo Institucional 2021-2024 de la UTMACH.</t>
    </r>
  </si>
  <si>
    <t>ARTICULACIÓN INTERNA DE LA PLANIFICACIÓN ESTRATÉGICA INSTITUCIONAL 2021-2024</t>
  </si>
  <si>
    <t xml:space="preserve">PROGRAMA INSTITUCIONAL </t>
  </si>
  <si>
    <t>META ESTRATÉGICA</t>
  </si>
  <si>
    <t>LINEA BASE</t>
  </si>
  <si>
    <t>META DE ARRANQUE 2021</t>
  </si>
  <si>
    <t>META DE LLEGADA 2024</t>
  </si>
  <si>
    <t>NOMBRE DEL INDICADOR ESTRATÉGICO</t>
  </si>
  <si>
    <t>RESPONSABLES</t>
  </si>
  <si>
    <t>Incrementar la efectividad de la gestión institucional a través de la elaboración y/o aplicación de los procedimientos y normativas institucionales.</t>
  </si>
  <si>
    <t>Porcentaje de Ejecución Presupuestaria.</t>
  </si>
  <si>
    <t>Rectorado</t>
  </si>
  <si>
    <t>Mejorar el sistema de gestión de quejas y denuncias a través de la implementación de estándares de calidad internacionales.</t>
  </si>
  <si>
    <t>Porcentaje de actualización del sistema de gestión de quejas y denuncias.</t>
  </si>
  <si>
    <t>Dirección de Aseguramiento de la Calidad</t>
  </si>
  <si>
    <t>Incrementar la calidad de la gestión institucional a través de la ejecución de procesos de aseguramiento de la calidad.</t>
  </si>
  <si>
    <t>Porcentaje de ejecución del plan de aseguramiento de la calidad.</t>
  </si>
  <si>
    <t>Fortalecer las competencias tecnológicas de estudiantes, docentes y servidores a través de programas de capacitación continua.</t>
  </si>
  <si>
    <t>Porcentaje de población estudiantil, docente y de servidores capacitados.</t>
  </si>
  <si>
    <t>Dirección de Talento Humano</t>
  </si>
  <si>
    <t>Incrementar la calidad de la oferta académica a través de la ejecución de la planificación del proceso de evaluación integral del desempeño docente.</t>
  </si>
  <si>
    <t>Número de procesos de evaluación integral de desempeño docente ejecutados.</t>
  </si>
  <si>
    <t>Vicerrectorado Académico</t>
  </si>
  <si>
    <t>Determinar el grado de pertinencia de la oferta académica a través de la medición del impacto del perfil de egreso sobre los sectores priorizados a nivel zonal en el marco del régimen de desarrollo nacional.</t>
  </si>
  <si>
    <t>Número de carreras que logran un alto grado de pertinencia.</t>
  </si>
  <si>
    <t>Dirección Académica</t>
  </si>
  <si>
    <t>Mejorar la calidad de la oferta académica a través de la creación de nuevas carreras, incremento de cupos de acceso o implementación de nuevas modalidades de estudio, considerando la pertinencia zonal.</t>
  </si>
  <si>
    <t>Porcentaje promedio de incremento de cupos desde el 2021 al 2024.</t>
  </si>
  <si>
    <t>Número de carreras con nueva modalidad de estudios implementada o en proceso de implementación.</t>
  </si>
  <si>
    <t>Promover la postulación de representantes de los indígenas, afroecuatorianos y pueblos montubios a través de la ejecución de eventos de orientación vocacional dirigidos a dichos grupos.</t>
  </si>
  <si>
    <t>Número de eventos de orientación vocacional dirigidos a los indígenas, afroecuatorianos y pueblos montubios.</t>
  </si>
  <si>
    <t>Dirección de Bienestar Universitario</t>
  </si>
  <si>
    <t>Fortalecer la integración de los ejes sustantivos a través de la implementación del modelo de transferencia tecnológica y científica con énfasis en los nudos problematizadores identificados a nivel zonal.</t>
  </si>
  <si>
    <t>Porcentaje de implementación del modelo de transferencia tecnológica y científica.</t>
  </si>
  <si>
    <t>Dirección de Investigación, Desarrollo e Innovación</t>
  </si>
  <si>
    <t>Implementar programas y espacios de integración intercultural a través de la ejecución de eventos que promuevan la participación de los grupos vulnerables e históricamente incluidos.</t>
  </si>
  <si>
    <t>Número de programas y espacios de integración intercultural desarrollados.</t>
  </si>
  <si>
    <t>Fomentar la igualdad de oportunidades a través de la ejecución de programas y acciones que incrementen la participación de los grupos vulnerables e históricamente excluidos.</t>
  </si>
  <si>
    <t>Porcentaje de participación de grupos vulnerables e históricamente excluido en eventos y acciones desarrolladas en la comunidad universitaria.</t>
  </si>
  <si>
    <t>Incrementar los resultados de desarrollo e innovación a través de la gestión de proyectos de investigación.</t>
  </si>
  <si>
    <t>Número de proyectos de investigación gestionados.</t>
  </si>
  <si>
    <t>Evaluar las competencias de investigación de los estudiantes a través del impacto de la participación estudiantil en proyectos de investigación formativa y científica.</t>
  </si>
  <si>
    <t>Número de proyectos de investigación formativa y científica con publicaciones o resultados de impacto en los que participan estudiantes.</t>
  </si>
  <si>
    <t>Evaluar el nivel de transferencia tecnológica a través de la valoración del impacto de los resultados de investigación.</t>
  </si>
  <si>
    <t>Número de proyectos de investigación en fase de transferencia tecnológica con nivel de impacto evaluado.</t>
  </si>
  <si>
    <t>Gestionar la internacionalización de los proyectos de investigación a través de la implementación del modelo de transferencia tecnológica y científica con énfasis en los nudos problematizadores identificados a nivel zonal.</t>
  </si>
  <si>
    <t>Número de proyectos de investigación con impacto internacional que formen parte del modelo de transferencia tecnológica y científica orientado a atender los nudos problematizadores identificados a nivel zonal.</t>
  </si>
  <si>
    <t xml:space="preserve">PROYECTOS DE VINCULACIÓN CON LA COLECTIVIDAD </t>
  </si>
  <si>
    <t>Incrementar la interacción de la universidad con la sociedad a través de la gestión de programas  y/o proyectos de vinculación con la sociedad.</t>
  </si>
  <si>
    <t>Número de programas y/o proyectos de vinculación gestionados.</t>
  </si>
  <si>
    <t>Dirección de Vinculación</t>
  </si>
  <si>
    <t>Evaluar el nivel de impacto de los proyectos de vinculación a través de la valoración del grado de contribución a la solución de los problemas identificados en los estudios de pertinencia de la oferta académica.</t>
  </si>
  <si>
    <t>Número de proyectos de vinculación con impacto sobre los problemas identificados en los estudios de pertinencia de las carreras.</t>
  </si>
  <si>
    <t>Gestionar la internacionalización de los proyectos de vinculación a través de la implementación del modelo de transferencia tecnológica y científica con énfasis en los nudos problematizadores identificados a nivel zonal.</t>
  </si>
  <si>
    <t>Asegurar la calidad de las alianzas estratégicas institucionales a través de la evaluación de impacto de los convenios sobre el desarrollo de los ejes sustantivos.</t>
  </si>
  <si>
    <t>Porcentaje de procesos académicos, de investigación y vinculación con la sociedad beneficiados a partir de la ejecución de las alianzas estratégicas vigentes.</t>
  </si>
  <si>
    <r>
      <rPr>
        <b/>
        <i/>
        <sz val="10"/>
        <color theme="1"/>
        <rFont val="Cambria"/>
        <family val="1"/>
      </rPr>
      <t xml:space="preserve">Fuente: </t>
    </r>
    <r>
      <rPr>
        <i/>
        <sz val="10"/>
        <color theme="1"/>
        <rFont val="Cambria"/>
        <family val="1"/>
      </rPr>
      <t>Tabla 20 del Plan Estratégico de Desarrollo Institucional 2021-2024 de la UTMACH.</t>
    </r>
  </si>
  <si>
    <r>
      <rPr>
        <sz val="11"/>
        <color theme="1"/>
        <rFont val="Century Schoolbook"/>
        <family val="1"/>
      </rPr>
      <t>21</t>
    </r>
    <r>
      <rPr>
        <sz val="11"/>
        <color theme="1"/>
        <rFont val="Arial Narrow"/>
        <family val="2"/>
      </rPr>
      <t xml:space="preserve"> DE NOVIEMBRE DEL </t>
    </r>
    <r>
      <rPr>
        <sz val="11"/>
        <color theme="1"/>
        <rFont val="Century Schoolbook"/>
        <family val="1"/>
      </rPr>
      <t>2022</t>
    </r>
  </si>
  <si>
    <t>530239 0701 002</t>
  </si>
  <si>
    <t>Membrecías</t>
  </si>
  <si>
    <t>Servicio</t>
  </si>
  <si>
    <t>530404 0701 002</t>
  </si>
  <si>
    <t>Mantenimiento de Maquinarias y Equipos</t>
  </si>
  <si>
    <t>Calibración de balanza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</si>
</sst>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quot;* #,##0.00_ ;_ &quot;$&quot;* \-#,##0.00_ ;_ &quot;$&quot;* &quot;-&quot;??_ ;_ @_ "/>
    <numFmt numFmtId="164" formatCode="#,##0.00_ ;\-#,##0.00\ "/>
    <numFmt numFmtId="165" formatCode="_(&quot;$&quot;\ * #,##0.00_);_(&quot;$&quot;\ * \(#,##0.00\);_(&quot;$&quot;\ * &quot;-&quot;??_);_(@_)"/>
  </numFmts>
  <fonts count="66" x14ac:knownFonts="1">
    <font>
      <sz val="11"/>
      <color theme="1"/>
      <name val="Calibri"/>
      <scheme val="minor"/>
    </font>
    <font>
      <b/>
      <sz val="36"/>
      <color rgb="FF002060"/>
      <name val="Book Antiqua"/>
      <family val="1"/>
    </font>
    <font>
      <sz val="11"/>
      <color rgb="FF002060"/>
      <name val="Calibri"/>
      <family val="2"/>
    </font>
    <font>
      <sz val="11"/>
      <color theme="1"/>
      <name val="Calibri"/>
      <family val="2"/>
    </font>
    <font>
      <b/>
      <sz val="24"/>
      <color rgb="FF0070C0"/>
      <name val="Book Antiqua"/>
      <family val="1"/>
    </font>
    <font>
      <b/>
      <sz val="20"/>
      <color theme="1"/>
      <name val="Book Antiqua"/>
      <family val="1"/>
    </font>
    <font>
      <sz val="16"/>
      <color theme="1"/>
      <name val="Cambria"/>
      <family val="1"/>
    </font>
    <font>
      <b/>
      <sz val="14"/>
      <color theme="1"/>
      <name val="Book Antiqua"/>
      <family val="1"/>
    </font>
    <font>
      <sz val="12"/>
      <color theme="1"/>
      <name val="Calibri"/>
      <family val="2"/>
    </font>
    <font>
      <b/>
      <sz val="14"/>
      <color theme="1"/>
      <name val="Cambria"/>
      <family val="1"/>
    </font>
    <font>
      <b/>
      <sz val="14"/>
      <color rgb="FF002060"/>
      <name val="Cambria"/>
      <family val="1"/>
    </font>
    <font>
      <sz val="11"/>
      <name val="Calibri"/>
      <family val="2"/>
    </font>
    <font>
      <sz val="12"/>
      <color theme="1"/>
      <name val="Cambria"/>
      <family val="1"/>
    </font>
    <font>
      <sz val="11"/>
      <color theme="1"/>
      <name val="Cambria"/>
      <family val="1"/>
    </font>
    <font>
      <b/>
      <sz val="10"/>
      <color theme="1"/>
      <name val="Arial Narrow"/>
      <family val="2"/>
    </font>
    <font>
      <sz val="10"/>
      <color theme="1"/>
      <name val="Arial Narrow"/>
      <family val="2"/>
    </font>
    <font>
      <sz val="12"/>
      <color theme="1"/>
      <name val="Century Schoolbook"/>
      <family val="1"/>
    </font>
    <font>
      <b/>
      <sz val="10"/>
      <color theme="1"/>
      <name val="Century Schoolbook"/>
      <family val="1"/>
    </font>
    <font>
      <b/>
      <sz val="12"/>
      <color theme="1"/>
      <name val="Century Schoolbook"/>
      <family val="1"/>
    </font>
    <font>
      <sz val="12"/>
      <color rgb="FF000000"/>
      <name val="Century Schoolbook"/>
      <family val="1"/>
    </font>
    <font>
      <sz val="10"/>
      <color theme="1"/>
      <name val="Century Schoolbook"/>
      <family val="1"/>
    </font>
    <font>
      <sz val="10"/>
      <color rgb="FF000000"/>
      <name val="Arial Narrow"/>
      <family val="2"/>
    </font>
    <font>
      <b/>
      <sz val="14"/>
      <color theme="1"/>
      <name val="Century Schoolbook"/>
      <family val="1"/>
    </font>
    <font>
      <b/>
      <sz val="12"/>
      <color theme="1"/>
      <name val="Calibri"/>
      <family val="2"/>
    </font>
    <font>
      <sz val="10"/>
      <color theme="1"/>
      <name val="Arial"/>
      <family val="2"/>
    </font>
    <font>
      <b/>
      <sz val="10"/>
      <color theme="1"/>
      <name val="Arial"/>
      <family val="2"/>
    </font>
    <font>
      <b/>
      <sz val="11"/>
      <color theme="1"/>
      <name val="Arial Narrow"/>
      <family val="2"/>
    </font>
    <font>
      <sz val="11"/>
      <color theme="1"/>
      <name val="Arial Narrow"/>
      <family val="2"/>
    </font>
    <font>
      <sz val="10"/>
      <color theme="1"/>
      <name val="Calibri"/>
      <family val="2"/>
    </font>
    <font>
      <b/>
      <sz val="12"/>
      <color theme="1"/>
      <name val="Cambria"/>
      <family val="1"/>
    </font>
    <font>
      <sz val="11"/>
      <color theme="1"/>
      <name val="Century Schoolbook"/>
      <family val="1"/>
    </font>
    <font>
      <sz val="12"/>
      <color theme="1"/>
      <name val="Arial Narrow"/>
      <family val="2"/>
    </font>
    <font>
      <b/>
      <sz val="12"/>
      <color theme="1"/>
      <name val="Arial Narrow"/>
      <family val="2"/>
    </font>
    <font>
      <b/>
      <sz val="11"/>
      <color theme="1"/>
      <name val="Century Schoolbook"/>
      <family val="1"/>
    </font>
    <font>
      <b/>
      <sz val="12"/>
      <color rgb="FF002060"/>
      <name val="Cambria"/>
      <family val="1"/>
    </font>
    <font>
      <sz val="12"/>
      <color rgb="FF000000"/>
      <name val="Calibri"/>
      <family val="2"/>
    </font>
    <font>
      <sz val="12"/>
      <color rgb="FF000000"/>
      <name val="Arial Narrow"/>
      <family val="2"/>
    </font>
    <font>
      <b/>
      <sz val="11"/>
      <color rgb="FF000000"/>
      <name val="Century Schoolbook"/>
      <family val="1"/>
    </font>
    <font>
      <b/>
      <sz val="18"/>
      <color rgb="FF002060"/>
      <name val="Cambria"/>
      <family val="1"/>
    </font>
    <font>
      <sz val="10"/>
      <color theme="0"/>
      <name val="Cambria"/>
      <family val="1"/>
    </font>
    <font>
      <b/>
      <sz val="12"/>
      <color theme="1"/>
      <name val="Times New Roman"/>
      <family val="1"/>
    </font>
    <font>
      <b/>
      <sz val="8"/>
      <color rgb="FF000000"/>
      <name val="Calibri"/>
      <family val="2"/>
    </font>
    <font>
      <b/>
      <i/>
      <sz val="10"/>
      <color theme="1"/>
      <name val="Arial Narrow"/>
      <family val="2"/>
    </font>
    <font>
      <b/>
      <i/>
      <sz val="10"/>
      <color theme="1"/>
      <name val="Cambria"/>
      <family val="1"/>
    </font>
    <font>
      <sz val="12"/>
      <color theme="0"/>
      <name val="Cambria"/>
      <family val="1"/>
    </font>
    <font>
      <sz val="11"/>
      <color theme="0"/>
      <name val="Cambria"/>
      <family val="1"/>
    </font>
    <font>
      <b/>
      <sz val="11"/>
      <color rgb="FFC00000"/>
      <name val="Calibri"/>
      <family val="2"/>
    </font>
    <font>
      <b/>
      <sz val="16"/>
      <color rgb="FFFF0000"/>
      <name val="Cambria"/>
      <family val="1"/>
    </font>
    <font>
      <b/>
      <sz val="12"/>
      <color rgb="FF000000"/>
      <name val="Times New Roman"/>
      <family val="1"/>
    </font>
    <font>
      <b/>
      <sz val="9"/>
      <color rgb="FFFFFFFF"/>
      <name val="Calibri"/>
      <family val="2"/>
    </font>
    <font>
      <i/>
      <sz val="11"/>
      <color rgb="FF000000"/>
      <name val="Calibri"/>
      <family val="2"/>
    </font>
    <font>
      <sz val="11"/>
      <color rgb="FF000000"/>
      <name val="Century Schoolbook"/>
      <family val="1"/>
    </font>
    <font>
      <i/>
      <sz val="11"/>
      <color theme="1"/>
      <name val="Calibri"/>
      <family val="2"/>
    </font>
    <font>
      <sz val="10"/>
      <color rgb="FF000000"/>
      <name val="Cambria"/>
      <family val="1"/>
    </font>
    <font>
      <b/>
      <sz val="10"/>
      <color rgb="FFFF0000"/>
      <name val="Arial Narrow"/>
      <family val="2"/>
    </font>
    <font>
      <b/>
      <sz val="9"/>
      <color theme="1"/>
      <name val="Century Schoolbook"/>
      <family val="1"/>
    </font>
    <font>
      <sz val="10"/>
      <color rgb="FF000000"/>
      <name val="Century Schoolbook"/>
      <family val="1"/>
    </font>
    <font>
      <sz val="9"/>
      <color theme="1"/>
      <name val="Century Schoolbook"/>
      <family val="1"/>
    </font>
    <font>
      <sz val="10"/>
      <color rgb="FFFF0000"/>
      <name val="Arial Narrow"/>
      <family val="2"/>
    </font>
    <font>
      <b/>
      <sz val="11"/>
      <color rgb="FFFF0000"/>
      <name val="Arial Narrow"/>
      <family val="2"/>
    </font>
    <font>
      <i/>
      <sz val="10"/>
      <color theme="1"/>
      <name val="Cambria"/>
      <family val="1"/>
    </font>
    <font>
      <b/>
      <sz val="22"/>
      <color rgb="FF002060"/>
      <name val="Brush Script MT"/>
      <family val="4"/>
    </font>
    <font>
      <sz val="11"/>
      <color theme="1"/>
      <name val="Brush Script MT"/>
      <family val="4"/>
    </font>
    <font>
      <b/>
      <sz val="14"/>
      <color theme="1"/>
      <name val="Bodoni MT"/>
      <family val="1"/>
    </font>
    <font>
      <sz val="11"/>
      <name val="Bodoni MT"/>
      <family val="1"/>
    </font>
    <font>
      <b/>
      <sz val="12"/>
      <color theme="1"/>
      <name val="Bodoni MT"/>
      <family val="1"/>
    </font>
  </fonts>
  <fills count="17">
    <fill>
      <patternFill patternType="none"/>
    </fill>
    <fill>
      <patternFill patternType="gray125"/>
    </fill>
    <fill>
      <patternFill patternType="solid">
        <fgColor rgb="FFFABF8F"/>
        <bgColor rgb="FFFABF8F"/>
      </patternFill>
    </fill>
    <fill>
      <patternFill patternType="solid">
        <fgColor theme="6"/>
        <bgColor theme="6"/>
      </patternFill>
    </fill>
    <fill>
      <patternFill patternType="solid">
        <fgColor rgb="FFD99594"/>
        <bgColor rgb="FFD99594"/>
      </patternFill>
    </fill>
    <fill>
      <patternFill patternType="solid">
        <fgColor rgb="FFB8CCE4"/>
        <bgColor rgb="FFB8CCE4"/>
      </patternFill>
    </fill>
    <fill>
      <patternFill patternType="solid">
        <fgColor rgb="FFFBD4B4"/>
        <bgColor rgb="FFFBD4B4"/>
      </patternFill>
    </fill>
    <fill>
      <patternFill patternType="solid">
        <fgColor rgb="FFC2D69B"/>
        <bgColor rgb="FFC2D69B"/>
      </patternFill>
    </fill>
    <fill>
      <patternFill patternType="solid">
        <fgColor rgb="FFE5B8B7"/>
        <bgColor rgb="FFE5B8B7"/>
      </patternFill>
    </fill>
    <fill>
      <patternFill patternType="solid">
        <fgColor rgb="FFDBE5F1"/>
        <bgColor rgb="FFDBE5F1"/>
      </patternFill>
    </fill>
    <fill>
      <patternFill patternType="solid">
        <fgColor rgb="FFFDE9D9"/>
        <bgColor rgb="FFFDE9D9"/>
      </patternFill>
    </fill>
    <fill>
      <patternFill patternType="solid">
        <fgColor rgb="FFFFFF00"/>
        <bgColor rgb="FFFFFF00"/>
      </patternFill>
    </fill>
    <fill>
      <patternFill patternType="solid">
        <fgColor theme="0"/>
        <bgColor theme="0"/>
      </patternFill>
    </fill>
    <fill>
      <patternFill patternType="solid">
        <fgColor rgb="FF0070C0"/>
        <bgColor rgb="FF0070C0"/>
      </patternFill>
    </fill>
    <fill>
      <patternFill patternType="solid">
        <fgColor rgb="FF9BC2E6"/>
        <bgColor rgb="FF9BC2E6"/>
      </patternFill>
    </fill>
    <fill>
      <patternFill patternType="solid">
        <fgColor rgb="FF44546A"/>
        <bgColor rgb="FF44546A"/>
      </patternFill>
    </fill>
    <fill>
      <patternFill patternType="solid">
        <fgColor rgb="FFFFFF00"/>
        <bgColor indexed="64"/>
      </patternFill>
    </fill>
  </fills>
  <borders count="19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top style="double">
        <color rgb="FF000000"/>
      </top>
      <bottom/>
      <diagonal/>
    </border>
    <border>
      <left style="thin">
        <color rgb="FF4F6128"/>
      </left>
      <right/>
      <top style="double">
        <color rgb="FF000000"/>
      </top>
      <bottom style="thin">
        <color rgb="FF4F6128"/>
      </bottom>
      <diagonal/>
    </border>
    <border>
      <left/>
      <right style="thin">
        <color rgb="FF632423"/>
      </right>
      <top style="double">
        <color rgb="FF000000"/>
      </top>
      <bottom style="thin">
        <color rgb="FF4F6128"/>
      </bottom>
      <diagonal/>
    </border>
    <border>
      <left style="thin">
        <color rgb="FF632423"/>
      </left>
      <right/>
      <top style="double">
        <color rgb="FF000000"/>
      </top>
      <bottom style="thin">
        <color rgb="FF632423"/>
      </bottom>
      <diagonal/>
    </border>
    <border>
      <left/>
      <right/>
      <top style="double">
        <color rgb="FF000000"/>
      </top>
      <bottom style="thin">
        <color rgb="FF632423"/>
      </bottom>
      <diagonal/>
    </border>
    <border>
      <left/>
      <right style="thin">
        <color rgb="FF632423"/>
      </right>
      <top style="double">
        <color rgb="FF000000"/>
      </top>
      <bottom style="thin">
        <color rgb="FF632423"/>
      </bottom>
      <diagonal/>
    </border>
    <border>
      <left style="thin">
        <color rgb="FF632423"/>
      </left>
      <right/>
      <top style="double">
        <color rgb="FF000000"/>
      </top>
      <bottom style="thin">
        <color theme="8"/>
      </bottom>
      <diagonal/>
    </border>
    <border>
      <left/>
      <right/>
      <top style="double">
        <color rgb="FF000000"/>
      </top>
      <bottom style="thin">
        <color theme="8"/>
      </bottom>
      <diagonal/>
    </border>
    <border>
      <left/>
      <right style="medium">
        <color rgb="FF000000"/>
      </right>
      <top style="double">
        <color rgb="FF000000"/>
      </top>
      <bottom style="thin">
        <color theme="8"/>
      </bottom>
      <diagonal/>
    </border>
    <border>
      <left style="medium">
        <color rgb="FF000000"/>
      </left>
      <right/>
      <top style="double">
        <color rgb="FF000000"/>
      </top>
      <bottom style="thin">
        <color rgb="FFE36C09"/>
      </bottom>
      <diagonal/>
    </border>
    <border>
      <left/>
      <right/>
      <top style="double">
        <color rgb="FF000000"/>
      </top>
      <bottom style="thin">
        <color rgb="FFE36C09"/>
      </bottom>
      <diagonal/>
    </border>
    <border>
      <left/>
      <right style="double">
        <color rgb="FF000000"/>
      </right>
      <top style="double">
        <color rgb="FF000000"/>
      </top>
      <bottom style="thin">
        <color rgb="FFE36C09"/>
      </bottom>
      <diagonal/>
    </border>
    <border>
      <left style="thin">
        <color rgb="FF4F6128"/>
      </left>
      <right style="thin">
        <color rgb="FF4F6128"/>
      </right>
      <top style="thin">
        <color rgb="FF4F6128"/>
      </top>
      <bottom/>
      <diagonal/>
    </border>
    <border>
      <left style="thin">
        <color rgb="FF4F6128"/>
      </left>
      <right style="thin">
        <color rgb="FF632423"/>
      </right>
      <top style="thin">
        <color rgb="FF4F6128"/>
      </top>
      <bottom/>
      <diagonal/>
    </border>
    <border>
      <left style="thin">
        <color rgb="FF632423"/>
      </left>
      <right style="thin">
        <color rgb="FF632423"/>
      </right>
      <top style="thin">
        <color rgb="FF632423"/>
      </top>
      <bottom/>
      <diagonal/>
    </border>
    <border>
      <left style="thin">
        <color rgb="FF632423"/>
      </left>
      <right style="thin">
        <color theme="8"/>
      </right>
      <top style="thin">
        <color theme="8"/>
      </top>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style="thin">
        <color theme="8"/>
      </left>
      <right style="medium">
        <color rgb="FF000000"/>
      </right>
      <top style="thin">
        <color theme="8"/>
      </top>
      <bottom/>
      <diagonal/>
    </border>
    <border>
      <left style="medium">
        <color rgb="FF000000"/>
      </left>
      <right/>
      <top style="thin">
        <color rgb="FFE36C09"/>
      </top>
      <bottom style="thin">
        <color rgb="FFE36C09"/>
      </bottom>
      <diagonal/>
    </border>
    <border>
      <left/>
      <right/>
      <top style="thin">
        <color rgb="FFE36C09"/>
      </top>
      <bottom style="thin">
        <color rgb="FFE36C09"/>
      </bottom>
      <diagonal/>
    </border>
    <border>
      <left/>
      <right style="thin">
        <color rgb="FFE36C09"/>
      </right>
      <top style="thin">
        <color rgb="FFE36C09"/>
      </top>
      <bottom style="thin">
        <color rgb="FFE36C09"/>
      </bottom>
      <diagonal/>
    </border>
    <border>
      <left style="thin">
        <color rgb="FFE36C09"/>
      </left>
      <right/>
      <top style="thin">
        <color rgb="FFE36C09"/>
      </top>
      <bottom style="thin">
        <color rgb="FFE36C09"/>
      </bottom>
      <diagonal/>
    </border>
    <border>
      <left style="thin">
        <color rgb="FFE36C09"/>
      </left>
      <right style="double">
        <color rgb="FF000000"/>
      </right>
      <top style="thin">
        <color rgb="FFE36C09"/>
      </top>
      <bottom/>
      <diagonal/>
    </border>
    <border>
      <left style="thin">
        <color rgb="FF4F6128"/>
      </left>
      <right style="thin">
        <color rgb="FF4F6128"/>
      </right>
      <top/>
      <bottom/>
      <diagonal/>
    </border>
    <border>
      <left style="thin">
        <color rgb="FF4F6128"/>
      </left>
      <right style="thin">
        <color rgb="FF632423"/>
      </right>
      <top/>
      <bottom/>
      <diagonal/>
    </border>
    <border>
      <left style="thin">
        <color rgb="FF632423"/>
      </left>
      <right style="thin">
        <color rgb="FF632423"/>
      </right>
      <top/>
      <bottom/>
      <diagonal/>
    </border>
    <border>
      <left style="thin">
        <color rgb="FF632423"/>
      </left>
      <right style="thin">
        <color theme="8"/>
      </right>
      <top/>
      <bottom/>
      <diagonal/>
    </border>
    <border>
      <left style="thin">
        <color theme="8"/>
      </left>
      <right style="thin">
        <color theme="8"/>
      </right>
      <top/>
      <bottom/>
      <diagonal/>
    </border>
    <border>
      <left style="thin">
        <color theme="8"/>
      </left>
      <right style="thin">
        <color theme="8"/>
      </right>
      <top style="thin">
        <color theme="8"/>
      </top>
      <bottom/>
      <diagonal/>
    </border>
    <border>
      <left style="thin">
        <color theme="8"/>
      </left>
      <right style="medium">
        <color rgb="FF000000"/>
      </right>
      <top/>
      <bottom/>
      <diagonal/>
    </border>
    <border>
      <left style="medium">
        <color rgb="FF000000"/>
      </left>
      <right style="thin">
        <color rgb="FFE36C09"/>
      </right>
      <top style="thin">
        <color rgb="FFE36C09"/>
      </top>
      <bottom/>
      <diagonal/>
    </border>
    <border>
      <left style="thin">
        <color rgb="FFE36C09"/>
      </left>
      <right style="thin">
        <color rgb="FFE36C09"/>
      </right>
      <top style="thin">
        <color rgb="FFE36C09"/>
      </top>
      <bottom/>
      <diagonal/>
    </border>
    <border>
      <left style="thin">
        <color rgb="FFE36C09"/>
      </left>
      <right style="thin">
        <color rgb="FFE36C09"/>
      </right>
      <top style="thin">
        <color rgb="FFE36C09"/>
      </top>
      <bottom style="medium">
        <color rgb="FF000000"/>
      </bottom>
      <diagonal/>
    </border>
    <border>
      <left style="thin">
        <color rgb="FFE36C09"/>
      </left>
      <right style="double">
        <color rgb="FF000000"/>
      </right>
      <top/>
      <bottom/>
      <diagonal/>
    </border>
    <border>
      <left style="double">
        <color rgb="FF000000"/>
      </left>
      <right style="thin">
        <color rgb="FF000000"/>
      </right>
      <top style="medium">
        <color rgb="FF000000"/>
      </top>
      <bottom/>
      <diagonal/>
    </border>
    <border>
      <left style="thin">
        <color rgb="FF000000"/>
      </left>
      <right style="thin">
        <color rgb="FFBFBFBF"/>
      </right>
      <top style="medium">
        <color rgb="FF000000"/>
      </top>
      <bottom/>
      <diagonal/>
    </border>
    <border>
      <left style="thin">
        <color rgb="FFBFBFBF"/>
      </left>
      <right style="thin">
        <color rgb="FFBFBFBF"/>
      </right>
      <top style="medium">
        <color rgb="FF000000"/>
      </top>
      <bottom/>
      <diagonal/>
    </border>
    <border>
      <left style="medium">
        <color rgb="FF000000"/>
      </left>
      <right style="thin">
        <color rgb="FFBFBFBF"/>
      </right>
      <top style="medium">
        <color rgb="FF000000"/>
      </top>
      <bottom style="thin">
        <color rgb="FFBFBFBF"/>
      </bottom>
      <diagonal/>
    </border>
    <border>
      <left style="thin">
        <color rgb="FFBFBFBF"/>
      </left>
      <right style="thin">
        <color rgb="FFBFBFBF"/>
      </right>
      <top style="medium">
        <color rgb="FF000000"/>
      </top>
      <bottom style="thin">
        <color rgb="FFBFBFBF"/>
      </bottom>
      <diagonal/>
    </border>
    <border>
      <left style="thin">
        <color rgb="FFBFBFBF"/>
      </left>
      <right style="thin">
        <color rgb="FFB7B7B7"/>
      </right>
      <top style="thin">
        <color rgb="FF000000"/>
      </top>
      <bottom style="thin">
        <color rgb="FFB7B7B7"/>
      </bottom>
      <diagonal/>
    </border>
    <border>
      <left style="thin">
        <color rgb="FFB7B7B7"/>
      </left>
      <right style="thin">
        <color rgb="FFBFBFBF"/>
      </right>
      <top style="thin">
        <color rgb="FF000000"/>
      </top>
      <bottom style="thin">
        <color rgb="FFB7B7B7"/>
      </bottom>
      <diagonal/>
    </border>
    <border>
      <left style="thin">
        <color rgb="FFBFBFBF"/>
      </left>
      <right style="double">
        <color rgb="FF000000"/>
      </right>
      <top style="medium">
        <color rgb="FF000000"/>
      </top>
      <bottom/>
      <diagonal/>
    </border>
    <border>
      <left style="medium">
        <color rgb="FF000000"/>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hair">
        <color rgb="FF000000"/>
      </left>
      <right style="thin">
        <color rgb="FFB7B7B7"/>
      </right>
      <top style="thin">
        <color rgb="FFB7B7B7"/>
      </top>
      <bottom style="thin">
        <color rgb="FFB7B7B7"/>
      </bottom>
      <diagonal/>
    </border>
    <border>
      <left style="thin">
        <color rgb="FFB7B7B7"/>
      </left>
      <right style="hair">
        <color rgb="FF000000"/>
      </right>
      <top style="thin">
        <color rgb="FFB7B7B7"/>
      </top>
      <bottom style="thin">
        <color rgb="FFB7B7B7"/>
      </bottom>
      <diagonal/>
    </border>
    <border>
      <left/>
      <right style="thin">
        <color rgb="FFBFBFBF"/>
      </right>
      <top style="thin">
        <color rgb="FFBFBFBF"/>
      </top>
      <bottom style="thin">
        <color rgb="FFBFBFBF"/>
      </bottom>
      <diagonal/>
    </border>
    <border>
      <left style="thin">
        <color rgb="FF000000"/>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top/>
      <bottom style="thin">
        <color rgb="FFBFBFBF"/>
      </bottom>
      <diagonal/>
    </border>
    <border>
      <left style="medium">
        <color rgb="FF000000"/>
      </left>
      <right style="thin">
        <color rgb="FFBFBFBF"/>
      </right>
      <top style="thin">
        <color rgb="FFBFBFBF"/>
      </top>
      <bottom/>
      <diagonal/>
    </border>
    <border>
      <left/>
      <right style="thin">
        <color rgb="FFBFBFBF"/>
      </right>
      <top/>
      <bottom/>
      <diagonal/>
    </border>
    <border>
      <left style="thin">
        <color rgb="FFBFBFBF"/>
      </left>
      <right style="double">
        <color rgb="FF000000"/>
      </right>
      <top/>
      <bottom style="thin">
        <color rgb="FFBFBFBF"/>
      </bottom>
      <diagonal/>
    </border>
    <border>
      <left style="thin">
        <color rgb="FF000000"/>
      </left>
      <right style="thin">
        <color rgb="FFBFBFBF"/>
      </right>
      <top style="thin">
        <color rgb="FF000000"/>
      </top>
      <bottom/>
      <diagonal/>
    </border>
    <border>
      <left style="thin">
        <color rgb="FFBFBFBF"/>
      </left>
      <right style="thin">
        <color rgb="FFBFBFBF"/>
      </right>
      <top style="thin">
        <color rgb="FF000000"/>
      </top>
      <bottom/>
      <diagonal/>
    </border>
    <border>
      <left style="medium">
        <color rgb="FF000000"/>
      </left>
      <right style="thin">
        <color rgb="FFBFBFBF"/>
      </right>
      <top style="thin">
        <color rgb="FF000000"/>
      </top>
      <bottom style="thin">
        <color rgb="FFBFBFBF"/>
      </bottom>
      <diagonal/>
    </border>
    <border>
      <left style="thin">
        <color rgb="FFBFBFBF"/>
      </left>
      <right style="thin">
        <color rgb="FFBFBFBF"/>
      </right>
      <top style="thin">
        <color rgb="FF000000"/>
      </top>
      <bottom style="thin">
        <color rgb="FFBFBFBF"/>
      </bottom>
      <diagonal/>
    </border>
    <border>
      <left style="hair">
        <color rgb="FF000000"/>
      </left>
      <right style="thin">
        <color rgb="FFB7B7B7"/>
      </right>
      <top style="thin">
        <color rgb="FF000000"/>
      </top>
      <bottom style="hair">
        <color rgb="FF000000"/>
      </bottom>
      <diagonal/>
    </border>
    <border>
      <left style="thin">
        <color rgb="FFB7B7B7"/>
      </left>
      <right style="hair">
        <color rgb="FF000000"/>
      </right>
      <top style="thin">
        <color rgb="FF000000"/>
      </top>
      <bottom style="hair">
        <color rgb="FF000000"/>
      </bottom>
      <diagonal/>
    </border>
    <border>
      <left style="thin">
        <color rgb="FFBFBFBF"/>
      </left>
      <right style="double">
        <color rgb="FF000000"/>
      </right>
      <top style="thin">
        <color rgb="FF000000"/>
      </top>
      <bottom/>
      <diagonal/>
    </border>
    <border>
      <left style="thin">
        <color rgb="FF000000"/>
      </left>
      <right style="thin">
        <color rgb="FFBFBFBF"/>
      </right>
      <top/>
      <bottom style="thin">
        <color rgb="FF000000"/>
      </bottom>
      <diagonal/>
    </border>
    <border>
      <left style="medium">
        <color rgb="FF000000"/>
      </left>
      <right style="thin">
        <color rgb="FFBFBFBF"/>
      </right>
      <top style="thin">
        <color rgb="FFBFBFBF"/>
      </top>
      <bottom style="thin">
        <color rgb="FF000000"/>
      </bottom>
      <diagonal/>
    </border>
    <border>
      <left style="thin">
        <color rgb="FFBFBFBF"/>
      </left>
      <right style="thin">
        <color rgb="FFBFBFBF"/>
      </right>
      <top style="thin">
        <color rgb="FFBFBFBF"/>
      </top>
      <bottom style="thin">
        <color rgb="FF000000"/>
      </bottom>
      <diagonal/>
    </border>
    <border>
      <left style="thin">
        <color rgb="FFBFBFBF"/>
      </left>
      <right style="double">
        <color rgb="FF000000"/>
      </right>
      <top/>
      <bottom style="thin">
        <color rgb="FF000000"/>
      </bottom>
      <diagonal/>
    </border>
    <border>
      <left style="medium">
        <color rgb="FF000000"/>
      </left>
      <right style="thin">
        <color rgb="FFBFBFBF"/>
      </right>
      <top/>
      <bottom style="thin">
        <color rgb="FFBFBFBF"/>
      </bottom>
      <diagonal/>
    </border>
    <border>
      <left style="hair">
        <color rgb="FF000000"/>
      </left>
      <right style="thin">
        <color rgb="FFB7B7B7"/>
      </right>
      <top style="hair">
        <color rgb="FF000000"/>
      </top>
      <bottom style="thin">
        <color rgb="FFB7B7B7"/>
      </bottom>
      <diagonal/>
    </border>
    <border>
      <left style="thin">
        <color rgb="FFB7B7B7"/>
      </left>
      <right style="hair">
        <color rgb="FF000000"/>
      </right>
      <top style="hair">
        <color rgb="FF000000"/>
      </top>
      <bottom style="thin">
        <color rgb="FFB7B7B7"/>
      </bottom>
      <diagonal/>
    </border>
    <border>
      <left style="hair">
        <color rgb="FF000000"/>
      </left>
      <right style="thin">
        <color rgb="FFB7B7B7"/>
      </right>
      <top/>
      <bottom style="hair">
        <color rgb="FF000000"/>
      </bottom>
      <diagonal/>
    </border>
    <border>
      <left style="thin">
        <color rgb="FFB7B7B7"/>
      </left>
      <right style="hair">
        <color rgb="FF000000"/>
      </right>
      <top/>
      <bottom style="hair">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style="thin">
        <color rgb="FF000000"/>
      </top>
      <bottom/>
      <diagonal/>
    </border>
    <border>
      <left style="hair">
        <color rgb="FF000000"/>
      </left>
      <right style="thin">
        <color rgb="FFB7B7B7"/>
      </right>
      <top style="hair">
        <color rgb="FF000000"/>
      </top>
      <bottom style="hair">
        <color rgb="FF000000"/>
      </bottom>
      <diagonal/>
    </border>
    <border>
      <left style="thin">
        <color rgb="FFB7B7B7"/>
      </left>
      <right style="hair">
        <color rgb="FF000000"/>
      </right>
      <top style="hair">
        <color rgb="FF000000"/>
      </top>
      <bottom style="hair">
        <color rgb="FF000000"/>
      </bottom>
      <diagonal/>
    </border>
    <border>
      <left style="hair">
        <color rgb="FF000000"/>
      </left>
      <right style="thin">
        <color rgb="FFB7B7B7"/>
      </right>
      <top style="thin">
        <color rgb="FF000000"/>
      </top>
      <bottom style="thin">
        <color rgb="FFB7B7B7"/>
      </bottom>
      <diagonal/>
    </border>
    <border>
      <left style="thin">
        <color rgb="FFB7B7B7"/>
      </left>
      <right style="hair">
        <color rgb="FF000000"/>
      </right>
      <top style="thin">
        <color rgb="FF000000"/>
      </top>
      <bottom style="thin">
        <color rgb="FFB7B7B7"/>
      </bottom>
      <diagonal/>
    </border>
    <border>
      <left style="hair">
        <color rgb="FF000000"/>
      </left>
      <right style="thin">
        <color rgb="FFB7B7B7"/>
      </right>
      <top style="thin">
        <color rgb="FFB7B7B7"/>
      </top>
      <bottom style="hair">
        <color rgb="FF000000"/>
      </bottom>
      <diagonal/>
    </border>
    <border>
      <left style="thin">
        <color rgb="FFB7B7B7"/>
      </left>
      <right style="hair">
        <color rgb="FF000000"/>
      </right>
      <top style="thin">
        <color rgb="FFB7B7B7"/>
      </top>
      <bottom style="hair">
        <color rgb="FF000000"/>
      </bottom>
      <diagonal/>
    </border>
    <border>
      <left style="hair">
        <color rgb="FF000000"/>
      </left>
      <right style="hair">
        <color rgb="FF000000"/>
      </right>
      <top style="hair">
        <color rgb="FF000000"/>
      </top>
      <bottom style="hair">
        <color rgb="FF000000"/>
      </bottom>
      <diagonal/>
    </border>
    <border>
      <left style="double">
        <color rgb="FF000000"/>
      </left>
      <right style="thin">
        <color rgb="FF000000"/>
      </right>
      <top/>
      <bottom/>
      <diagonal/>
    </border>
    <border>
      <left style="double">
        <color rgb="FF000000"/>
      </left>
      <right/>
      <top/>
      <bottom style="medium">
        <color rgb="FF000000"/>
      </bottom>
      <diagonal/>
    </border>
    <border>
      <left style="thin">
        <color rgb="FFBFBFBF"/>
      </left>
      <right style="medium">
        <color rgb="FF000000"/>
      </right>
      <top style="thin">
        <color rgb="FF000000"/>
      </top>
      <bottom/>
      <diagonal/>
    </border>
    <border>
      <left style="thin">
        <color rgb="FFBFBFBF"/>
      </left>
      <right style="medium">
        <color rgb="FF000000"/>
      </right>
      <top/>
      <bottom/>
      <diagonal/>
    </border>
    <border>
      <left style="thin">
        <color rgb="FFBFBFBF"/>
      </left>
      <right style="medium">
        <color rgb="FF000000"/>
      </right>
      <top/>
      <bottom style="thin">
        <color rgb="FF000000"/>
      </bottom>
      <diagonal/>
    </border>
    <border>
      <left style="thin">
        <color rgb="FFBFBFBF"/>
      </left>
      <right/>
      <top style="thin">
        <color rgb="FFBFBFBF"/>
      </top>
      <bottom/>
      <diagonal/>
    </border>
    <border>
      <left style="thin">
        <color rgb="FFBFBFBF"/>
      </left>
      <right style="thin">
        <color rgb="FFBFBFBF"/>
      </right>
      <top style="thin">
        <color rgb="FF000000"/>
      </top>
      <bottom style="thin">
        <color rgb="FF000000"/>
      </bottom>
      <diagonal/>
    </border>
    <border>
      <left style="thin">
        <color rgb="FFBFBFBF"/>
      </left>
      <right style="medium">
        <color rgb="FF000000"/>
      </right>
      <top style="thin">
        <color rgb="FF000000"/>
      </top>
      <bottom style="thin">
        <color rgb="FF000000"/>
      </bottom>
      <diagonal/>
    </border>
    <border>
      <left style="thin">
        <color rgb="FFBFBFBF"/>
      </left>
      <right style="thin">
        <color rgb="FFBFBFBF"/>
      </right>
      <top/>
      <bottom/>
      <diagonal/>
    </border>
    <border>
      <left style="thin">
        <color rgb="FFBFBFBF"/>
      </left>
      <right style="thin">
        <color rgb="FFBFBFBF"/>
      </right>
      <top style="thin">
        <color rgb="FFBFBFBF"/>
      </top>
      <bottom/>
      <diagonal/>
    </border>
    <border>
      <left style="medium">
        <color rgb="FF000000"/>
      </left>
      <right style="thin">
        <color rgb="FFBFBFBF"/>
      </right>
      <top/>
      <bottom style="thin">
        <color rgb="FF000000"/>
      </bottom>
      <diagonal/>
    </border>
    <border>
      <left style="thin">
        <color rgb="FFBFBFBF"/>
      </left>
      <right style="thin">
        <color rgb="FFBFBFBF"/>
      </right>
      <top/>
      <bottom style="thin">
        <color rgb="FF000000"/>
      </bottom>
      <diagonal/>
    </border>
    <border>
      <left/>
      <right/>
      <top style="thin">
        <color rgb="FF000000"/>
      </top>
      <bottom style="medium">
        <color rgb="FF000000"/>
      </bottom>
      <diagonal/>
    </border>
    <border>
      <left style="hair">
        <color rgb="FF000000"/>
      </left>
      <right style="hair">
        <color rgb="FF000000"/>
      </right>
      <top style="thin">
        <color rgb="FF000000"/>
      </top>
      <bottom style="hair">
        <color rgb="FF000000"/>
      </bottom>
      <diagonal/>
    </border>
    <border>
      <left style="thin">
        <color rgb="FFBFBFBF"/>
      </left>
      <right style="double">
        <color rgb="FF000000"/>
      </right>
      <top/>
      <bottom/>
      <diagonal/>
    </border>
    <border>
      <left style="double">
        <color rgb="FF000000"/>
      </left>
      <right/>
      <top style="medium">
        <color rgb="FF000000"/>
      </top>
      <bottom/>
      <diagonal/>
    </border>
    <border>
      <left style="double">
        <color rgb="FF000000"/>
      </left>
      <right/>
      <top/>
      <bottom/>
      <diagonal/>
    </border>
    <border>
      <left style="thin">
        <color rgb="FFBFBFBF"/>
      </left>
      <right/>
      <top style="medium">
        <color rgb="FF000000"/>
      </top>
      <bottom/>
      <diagonal/>
    </border>
    <border>
      <left style="thin">
        <color rgb="FFBFBFBF"/>
      </left>
      <right/>
      <top style="thin">
        <color rgb="FF000000"/>
      </top>
      <bottom/>
      <diagonal/>
    </border>
    <border>
      <left style="thin">
        <color rgb="FFBFBFBF"/>
      </left>
      <right/>
      <top/>
      <bottom style="thin">
        <color rgb="FF000000"/>
      </bottom>
      <diagonal/>
    </border>
    <border>
      <left style="thin">
        <color rgb="FFBFBFBF"/>
      </left>
      <right/>
      <top/>
      <bottom/>
      <diagonal/>
    </border>
    <border>
      <left style="thin">
        <color rgb="FF000000"/>
      </left>
      <right style="thin">
        <color rgb="FFBFBFBF"/>
      </right>
      <top/>
      <bottom/>
      <diagonal/>
    </border>
    <border>
      <left/>
      <right style="double">
        <color rgb="FF000000"/>
      </right>
      <top style="thin">
        <color rgb="FF000000"/>
      </top>
      <bottom/>
      <diagonal/>
    </border>
    <border>
      <left style="medium">
        <color rgb="FF000000"/>
      </left>
      <right/>
      <top style="thin">
        <color rgb="FFBFBFBF"/>
      </top>
      <bottom style="thin">
        <color rgb="FF000000"/>
      </bottom>
      <diagonal/>
    </border>
    <border>
      <left/>
      <right style="double">
        <color rgb="FF000000"/>
      </right>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medium">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style="thin">
        <color rgb="FFE36C09"/>
      </left>
      <right style="thin">
        <color rgb="FFE36C09"/>
      </right>
      <top/>
      <bottom/>
      <diagonal/>
    </border>
    <border>
      <left style="thin">
        <color rgb="FFE36C09"/>
      </left>
      <right/>
      <top/>
      <bottom/>
      <diagonal/>
    </border>
    <border>
      <left/>
      <right style="double">
        <color rgb="FF000000"/>
      </right>
      <top/>
      <bottom/>
      <diagonal/>
    </border>
    <border>
      <left style="thin">
        <color rgb="FFB7B7B7"/>
      </left>
      <right style="thin">
        <color rgb="FFB7B7B7"/>
      </right>
      <top/>
      <bottom style="hair">
        <color rgb="FF000000"/>
      </bottom>
      <diagonal/>
    </border>
    <border>
      <left/>
      <right style="thin">
        <color rgb="FFBFBFBF"/>
      </right>
      <top/>
      <bottom style="thin">
        <color rgb="FFBFBFBF"/>
      </bottom>
      <diagonal/>
    </border>
    <border>
      <left/>
      <right/>
      <top/>
      <bottom style="medium">
        <color rgb="FF000000"/>
      </bottom>
      <diagonal/>
    </border>
    <border>
      <left/>
      <right/>
      <top/>
      <bottom/>
      <diagonal/>
    </border>
    <border>
      <left style="thin">
        <color rgb="FFE36C09"/>
      </left>
      <right style="thin">
        <color rgb="FFE36C09"/>
      </right>
      <top/>
      <bottom style="medium">
        <color rgb="FF000000"/>
      </bottom>
      <diagonal/>
    </border>
    <border>
      <left style="thin">
        <color rgb="FFE36C09"/>
      </left>
      <right/>
      <top/>
      <bottom style="medium">
        <color rgb="FF000000"/>
      </bottom>
      <diagonal/>
    </border>
    <border>
      <left/>
      <right style="double">
        <color rgb="FF000000"/>
      </right>
      <top/>
      <bottom style="medium">
        <color rgb="FF000000"/>
      </bottom>
      <diagonal/>
    </border>
    <border>
      <left style="double">
        <color rgb="FF000000"/>
      </left>
      <right/>
      <top/>
      <bottom style="double">
        <color rgb="FF000000"/>
      </bottom>
      <diagonal/>
    </border>
    <border>
      <left/>
      <right/>
      <top/>
      <bottom style="double">
        <color rgb="FF000000"/>
      </bottom>
      <diagonal/>
    </border>
    <border>
      <left/>
      <right/>
      <top style="medium">
        <color rgb="FF000000"/>
      </top>
      <bottom style="double">
        <color rgb="FF000000"/>
      </bottom>
      <diagonal/>
    </border>
    <border>
      <left style="thin">
        <color rgb="FFE36C09"/>
      </left>
      <right style="thin">
        <color rgb="FFE36C09"/>
      </right>
      <top/>
      <bottom style="double">
        <color rgb="FF000000"/>
      </bottom>
      <diagonal/>
    </border>
    <border>
      <left style="thin">
        <color rgb="FFE36C09"/>
      </left>
      <right/>
      <top style="medium">
        <color rgb="FF000000"/>
      </top>
      <bottom style="double">
        <color rgb="FF000000"/>
      </bottom>
      <diagonal/>
    </border>
    <border>
      <left/>
      <right style="double">
        <color rgb="FF000000"/>
      </right>
      <top style="medium">
        <color rgb="FF000000"/>
      </top>
      <bottom style="double">
        <color rgb="FF000000"/>
      </bottom>
      <diagonal/>
    </border>
    <border>
      <left style="double">
        <color rgb="FF000000"/>
      </left>
      <right/>
      <top style="double">
        <color rgb="FF000000"/>
      </top>
      <bottom style="thin">
        <color rgb="FF000000"/>
      </bottom>
      <diagonal/>
    </border>
    <border>
      <left style="thin">
        <color rgb="FFE36C09"/>
      </left>
      <right style="thin">
        <color rgb="FFE36C09"/>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style="thin">
        <color rgb="FFBFBFBF"/>
      </right>
      <top style="thin">
        <color rgb="FF000000"/>
      </top>
      <bottom style="thin">
        <color rgb="FFBFBFBF"/>
      </bottom>
      <diagonal/>
    </border>
    <border>
      <left style="thin">
        <color rgb="FFBFBFBF"/>
      </left>
      <right style="double">
        <color rgb="FF000000"/>
      </right>
      <top style="thin">
        <color rgb="FF000000"/>
      </top>
      <bottom style="thin">
        <color rgb="FFBFBFBF"/>
      </bottom>
      <diagonal/>
    </border>
    <border>
      <left style="double">
        <color rgb="FF000000"/>
      </left>
      <right style="thin">
        <color rgb="FFBFBFBF"/>
      </right>
      <top style="thin">
        <color rgb="FFBFBFBF"/>
      </top>
      <bottom style="thin">
        <color rgb="FFBFBFBF"/>
      </bottom>
      <diagonal/>
    </border>
    <border>
      <left style="thin">
        <color rgb="FFBFBFBF"/>
      </left>
      <right style="double">
        <color rgb="FF000000"/>
      </right>
      <top style="thin">
        <color rgb="FFBFBFBF"/>
      </top>
      <bottom style="thin">
        <color rgb="FFBFBFBF"/>
      </bottom>
      <diagonal/>
    </border>
    <border>
      <left style="double">
        <color rgb="FF000000"/>
      </left>
      <right style="thin">
        <color rgb="FFBFBFBF"/>
      </right>
      <top style="thin">
        <color rgb="FFBFBFBF"/>
      </top>
      <bottom style="medium">
        <color rgb="FF000000"/>
      </bottom>
      <diagonal/>
    </border>
    <border>
      <left style="thin">
        <color rgb="FFBFBFBF"/>
      </left>
      <right style="thin">
        <color rgb="FFBFBFBF"/>
      </right>
      <top style="thin">
        <color rgb="FFBFBFBF"/>
      </top>
      <bottom style="medium">
        <color rgb="FF000000"/>
      </bottom>
      <diagonal/>
    </border>
    <border>
      <left style="thin">
        <color rgb="FFBFBFBF"/>
      </left>
      <right style="double">
        <color rgb="FF000000"/>
      </right>
      <top style="thin">
        <color rgb="FFBFBFBF"/>
      </top>
      <bottom style="medium">
        <color rgb="FF000000"/>
      </bottom>
      <diagonal/>
    </border>
    <border>
      <left/>
      <right style="double">
        <color rgb="FF000000"/>
      </right>
      <top/>
      <bottom style="double">
        <color rgb="FF000000"/>
      </bottom>
      <diagonal/>
    </border>
    <border>
      <left style="double">
        <color rgb="FF7F7F7F"/>
      </left>
      <right/>
      <top style="double">
        <color rgb="FF7F7F7F"/>
      </top>
      <bottom/>
      <diagonal/>
    </border>
    <border>
      <left/>
      <right/>
      <top style="double">
        <color rgb="FF7F7F7F"/>
      </top>
      <bottom/>
      <diagonal/>
    </border>
    <border>
      <left/>
      <right style="double">
        <color rgb="FF7F7F7F"/>
      </right>
      <top style="double">
        <color rgb="FF7F7F7F"/>
      </top>
      <bottom/>
      <diagonal/>
    </border>
    <border>
      <left style="double">
        <color rgb="FF7F7F7F"/>
      </left>
      <right/>
      <top/>
      <bottom/>
      <diagonal/>
    </border>
    <border>
      <left/>
      <right style="double">
        <color rgb="FF7F7F7F"/>
      </right>
      <top/>
      <bottom/>
      <diagonal/>
    </border>
    <border>
      <left style="double">
        <color rgb="FF7F7F7F"/>
      </left>
      <right/>
      <top style="dotted">
        <color rgb="FFBFBFBF"/>
      </top>
      <bottom style="dotted">
        <color rgb="FFBFBFBF"/>
      </bottom>
      <diagonal/>
    </border>
    <border>
      <left/>
      <right/>
      <top style="dotted">
        <color rgb="FFBFBFBF"/>
      </top>
      <bottom/>
      <diagonal/>
    </border>
    <border>
      <left/>
      <right style="double">
        <color rgb="FF7F7F7F"/>
      </right>
      <top style="dotted">
        <color rgb="FFBFBFBF"/>
      </top>
      <bottom style="dotted">
        <color rgb="FFBFBFBF"/>
      </bottom>
      <diagonal/>
    </border>
    <border>
      <left/>
      <right/>
      <top style="dotted">
        <color rgb="FFBFBFBF"/>
      </top>
      <bottom style="dotted">
        <color rgb="FFBFBFBF"/>
      </bottom>
      <diagonal/>
    </border>
    <border>
      <left/>
      <right style="double">
        <color rgb="FF7F7F7F"/>
      </right>
      <top style="dotted">
        <color rgb="FFBFBFBF"/>
      </top>
      <bottom style="thin">
        <color rgb="FF000000"/>
      </bottom>
      <diagonal/>
    </border>
    <border>
      <left/>
      <right style="double">
        <color rgb="FF7F7F7F"/>
      </right>
      <top/>
      <bottom style="dotted">
        <color rgb="FFBFBFBF"/>
      </bottom>
      <diagonal/>
    </border>
    <border>
      <left style="double">
        <color rgb="FF7F7F7F"/>
      </left>
      <right/>
      <top style="dotted">
        <color rgb="FFBFBFBF"/>
      </top>
      <bottom/>
      <diagonal/>
    </border>
    <border>
      <left/>
      <right style="double">
        <color rgb="FF7F7F7F"/>
      </right>
      <top style="dotted">
        <color rgb="FFBFBFBF"/>
      </top>
      <bottom/>
      <diagonal/>
    </border>
    <border>
      <left style="double">
        <color rgb="FF7F7F7F"/>
      </left>
      <right/>
      <top/>
      <bottom style="double">
        <color rgb="FF7F7F7F"/>
      </bottom>
      <diagonal/>
    </border>
    <border>
      <left/>
      <right/>
      <top/>
      <bottom style="double">
        <color rgb="FF7F7F7F"/>
      </bottom>
      <diagonal/>
    </border>
    <border>
      <left/>
      <right style="double">
        <color rgb="FF7F7F7F"/>
      </right>
      <top/>
      <bottom style="double">
        <color rgb="FF7F7F7F"/>
      </bottom>
      <diagonal/>
    </border>
    <border>
      <left/>
      <right/>
      <top style="thin">
        <color rgb="FF000000"/>
      </top>
      <bottom style="thin">
        <color rgb="FF000000"/>
      </bottom>
      <diagonal/>
    </border>
    <border>
      <left/>
      <right/>
      <top/>
      <bottom style="thin">
        <color rgb="FF000000"/>
      </bottom>
      <diagonal/>
    </border>
    <border>
      <left style="thin">
        <color rgb="FFA5A5A5"/>
      </left>
      <right style="thin">
        <color rgb="FFA5A5A5"/>
      </right>
      <top/>
      <bottom style="thin">
        <color rgb="FFA5A5A5"/>
      </bottom>
      <diagonal/>
    </border>
    <border>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A5A5A5"/>
      </left>
      <right style="thin">
        <color rgb="FFA5A5A5"/>
      </right>
      <top/>
      <bottom style="thin">
        <color rgb="FFA5A5A5"/>
      </bottom>
      <diagonal/>
    </border>
    <border>
      <left/>
      <right/>
      <top/>
      <bottom style="thin">
        <color rgb="FFA5A5A5"/>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style="thin">
        <color rgb="FFA5A5A5"/>
      </left>
      <right style="thin">
        <color rgb="FFA5A5A5"/>
      </right>
      <top style="thin">
        <color rgb="FFA5A5A5"/>
      </top>
      <bottom/>
      <diagonal/>
    </border>
    <border>
      <left/>
      <right/>
      <top style="thin">
        <color rgb="FFA5A5A5"/>
      </top>
      <bottom/>
      <diagonal/>
    </border>
    <border>
      <left style="thin">
        <color rgb="FFA5A5A5"/>
      </left>
      <right/>
      <top style="thin">
        <color rgb="FFA5A5A5"/>
      </top>
      <bottom/>
      <diagonal/>
    </border>
    <border>
      <left/>
      <right/>
      <top/>
      <bottom style="thin">
        <color rgb="FFA5A5A5"/>
      </bottom>
      <diagonal/>
    </border>
    <border>
      <left/>
      <right style="medium">
        <color rgb="FF000000"/>
      </right>
      <top/>
      <bottom style="medium">
        <color rgb="FF000000"/>
      </bottom>
      <diagonal/>
    </border>
    <border>
      <left style="double">
        <color rgb="FF000000"/>
      </left>
      <right style="thin">
        <color rgb="FF000000"/>
      </right>
      <top style="thin">
        <color indexed="64"/>
      </top>
      <bottom/>
      <diagonal/>
    </border>
    <border>
      <left style="double">
        <color rgb="FF000000"/>
      </left>
      <right style="thin">
        <color rgb="FF000000"/>
      </right>
      <top/>
      <bottom style="thin">
        <color indexed="64"/>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rgb="FFBFBFBF"/>
      </right>
      <top style="thin">
        <color theme="0" tint="-0.24994659260841701"/>
      </top>
      <bottom style="thin">
        <color theme="0" tint="-0.24994659260841701"/>
      </bottom>
      <diagonal/>
    </border>
    <border>
      <left style="medium">
        <color rgb="FF000000"/>
      </left>
      <right style="thin">
        <color theme="0" tint="-0.24994659260841701"/>
      </right>
      <top style="thin">
        <color theme="0" tint="-0.24994659260841701"/>
      </top>
      <bottom style="thin">
        <color rgb="FF000000"/>
      </bottom>
      <diagonal/>
    </border>
    <border>
      <left style="thin">
        <color theme="0" tint="-0.24994659260841701"/>
      </left>
      <right style="thin">
        <color theme="0" tint="-0.24994659260841701"/>
      </right>
      <top style="thin">
        <color theme="0" tint="-0.24994659260841701"/>
      </top>
      <bottom style="thin">
        <color rgb="FF000000"/>
      </bottom>
      <diagonal/>
    </border>
    <border>
      <left style="thin">
        <color theme="0" tint="-0.24994659260841701"/>
      </left>
      <right style="thin">
        <color rgb="FFBFBFBF"/>
      </right>
      <top style="thin">
        <color theme="0" tint="-0.24994659260841701"/>
      </top>
      <bottom style="thin">
        <color rgb="FF000000"/>
      </bottom>
      <diagonal/>
    </border>
  </borders>
  <cellStyleXfs count="1">
    <xf numFmtId="0" fontId="0" fillId="0" borderId="0"/>
  </cellStyleXfs>
  <cellXfs count="594">
    <xf numFmtId="0" fontId="0" fillId="0" borderId="0" xfId="0" applyFont="1" applyAlignment="1"/>
    <xf numFmtId="0" fontId="2" fillId="0" borderId="0" xfId="0" applyFont="1"/>
    <xf numFmtId="0" fontId="3" fillId="0" borderId="0" xfId="0" applyFont="1"/>
    <xf numFmtId="0" fontId="5" fillId="0" borderId="0" xfId="0" applyFont="1" applyAlignment="1">
      <alignment horizontal="center" vertical="center"/>
    </xf>
    <xf numFmtId="0" fontId="6" fillId="0" borderId="1" xfId="0" applyFont="1" applyBorder="1" applyAlignment="1">
      <alignment horizontal="left"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3" fillId="0" borderId="3" xfId="0" applyFont="1" applyBorder="1"/>
    <xf numFmtId="0" fontId="8" fillId="0" borderId="0" xfId="0" applyFont="1" applyAlignment="1">
      <alignment vertical="center" wrapText="1"/>
    </xf>
    <xf numFmtId="0" fontId="3" fillId="0" borderId="0" xfId="0" applyFont="1" applyAlignment="1">
      <alignment vertical="center" wrapText="1"/>
    </xf>
    <xf numFmtId="0" fontId="12" fillId="9" borderId="33" xfId="0" applyFont="1" applyFill="1" applyBorder="1" applyAlignment="1">
      <alignment horizontal="center" vertical="center" wrapText="1"/>
    </xf>
    <xf numFmtId="0" fontId="12" fillId="10" borderId="35" xfId="0" applyFont="1" applyFill="1" applyBorder="1" applyAlignment="1">
      <alignment horizontal="center" vertical="center" wrapText="1"/>
    </xf>
    <xf numFmtId="0" fontId="12" fillId="10" borderId="36" xfId="0" applyFont="1" applyFill="1" applyBorder="1" applyAlignment="1">
      <alignment horizontal="center" vertical="center" wrapText="1"/>
    </xf>
    <xf numFmtId="0" fontId="12" fillId="11" borderId="37" xfId="0" applyFont="1" applyFill="1" applyBorder="1" applyAlignment="1">
      <alignment horizontal="center" vertical="center" wrapText="1"/>
    </xf>
    <xf numFmtId="49" fontId="12" fillId="10" borderId="36" xfId="0" applyNumberFormat="1" applyFont="1" applyFill="1" applyBorder="1" applyAlignment="1">
      <alignment horizontal="center" vertical="center" wrapText="1"/>
    </xf>
    <xf numFmtId="0" fontId="13" fillId="10" borderId="36" xfId="0" applyFont="1" applyFill="1" applyBorder="1" applyAlignment="1">
      <alignment horizontal="center" vertical="center" wrapText="1"/>
    </xf>
    <xf numFmtId="0" fontId="17" fillId="0" borderId="42" xfId="0" applyFont="1" applyBorder="1" applyAlignment="1">
      <alignment horizontal="center" vertical="center"/>
    </xf>
    <xf numFmtId="0" fontId="14" fillId="0" borderId="43" xfId="0" applyFont="1" applyBorder="1" applyAlignment="1">
      <alignment horizontal="left" vertical="center" wrapText="1"/>
    </xf>
    <xf numFmtId="49" fontId="14" fillId="0" borderId="44" xfId="0" applyNumberFormat="1" applyFont="1" applyBorder="1" applyAlignment="1">
      <alignment horizontal="center" vertical="center" wrapText="1"/>
    </xf>
    <xf numFmtId="0" fontId="14" fillId="0" borderId="45" xfId="0" applyFont="1" applyBorder="1" applyAlignment="1">
      <alignment horizontal="center" vertical="center" wrapText="1"/>
    </xf>
    <xf numFmtId="0" fontId="16" fillId="0" borderId="43" xfId="0" applyFont="1" applyBorder="1" applyAlignment="1">
      <alignment horizontal="center" vertical="center" wrapText="1"/>
    </xf>
    <xf numFmtId="0" fontId="15" fillId="0" borderId="43" xfId="0" applyFont="1" applyBorder="1" applyAlignment="1">
      <alignment horizontal="center" vertical="center" wrapText="1"/>
    </xf>
    <xf numFmtId="164" fontId="16" fillId="0" borderId="43" xfId="0" applyNumberFormat="1" applyFont="1" applyBorder="1" applyAlignment="1">
      <alignment horizontal="right" vertical="center" wrapText="1"/>
    </xf>
    <xf numFmtId="164" fontId="16" fillId="0" borderId="43" xfId="0" applyNumberFormat="1" applyFont="1" applyBorder="1" applyAlignment="1">
      <alignment horizontal="right" vertical="center"/>
    </xf>
    <xf numFmtId="164" fontId="18" fillId="0" borderId="43" xfId="0" applyNumberFormat="1" applyFont="1" applyBorder="1" applyAlignment="1">
      <alignment horizontal="right" vertical="center"/>
    </xf>
    <xf numFmtId="49" fontId="15" fillId="0" borderId="43" xfId="0" applyNumberFormat="1" applyFont="1" applyBorder="1" applyAlignment="1">
      <alignment horizontal="center" vertical="center"/>
    </xf>
    <xf numFmtId="0" fontId="17" fillId="0" borderId="47" xfId="0" applyFont="1" applyBorder="1" applyAlignment="1">
      <alignment horizontal="center" vertical="center"/>
    </xf>
    <xf numFmtId="0" fontId="14" fillId="0" borderId="48" xfId="0" applyFont="1" applyBorder="1" applyAlignment="1">
      <alignment horizontal="left" vertical="center" wrapText="1"/>
    </xf>
    <xf numFmtId="0" fontId="14" fillId="0" borderId="49" xfId="0" applyFont="1" applyBorder="1" applyAlignment="1">
      <alignment horizontal="left" vertical="center" wrapText="1"/>
    </xf>
    <xf numFmtId="49" fontId="14" fillId="0" borderId="50" xfId="0" applyNumberFormat="1" applyFont="1" applyBorder="1" applyAlignment="1">
      <alignment horizontal="center" vertical="center" wrapText="1"/>
    </xf>
    <xf numFmtId="0" fontId="14" fillId="0" borderId="51" xfId="0" applyFont="1" applyBorder="1" applyAlignment="1">
      <alignment horizontal="center" vertical="center" wrapText="1"/>
    </xf>
    <xf numFmtId="0" fontId="16" fillId="0" borderId="52" xfId="0" applyFont="1" applyBorder="1" applyAlignment="1">
      <alignment horizontal="center" vertical="center" wrapText="1"/>
    </xf>
    <xf numFmtId="0" fontId="15" fillId="0" borderId="48" xfId="0" applyFont="1" applyBorder="1" applyAlignment="1">
      <alignment horizontal="center" vertical="center" wrapText="1"/>
    </xf>
    <xf numFmtId="164" fontId="16" fillId="0" borderId="48" xfId="0" applyNumberFormat="1" applyFont="1" applyBorder="1" applyAlignment="1">
      <alignment horizontal="right" vertical="center" wrapText="1"/>
    </xf>
    <xf numFmtId="164" fontId="18" fillId="0" borderId="48" xfId="0" applyNumberFormat="1" applyFont="1" applyBorder="1" applyAlignment="1">
      <alignment horizontal="right" vertical="center"/>
    </xf>
    <xf numFmtId="0" fontId="17" fillId="0" borderId="56" xfId="0" applyFont="1" applyBorder="1" applyAlignment="1">
      <alignment horizontal="center" vertical="center"/>
    </xf>
    <xf numFmtId="0" fontId="14" fillId="0" borderId="57" xfId="0" applyFont="1" applyBorder="1" applyAlignment="1">
      <alignment wrapText="1"/>
    </xf>
    <xf numFmtId="0" fontId="17" fillId="0" borderId="61" xfId="0" applyFont="1" applyBorder="1" applyAlignment="1">
      <alignment horizontal="center" vertical="center"/>
    </xf>
    <xf numFmtId="0" fontId="14" fillId="0" borderId="62" xfId="0" applyFont="1" applyBorder="1" applyAlignment="1">
      <alignment horizontal="left" vertical="center"/>
    </xf>
    <xf numFmtId="49" fontId="14" fillId="0" borderId="63" xfId="0" applyNumberFormat="1" applyFont="1" applyBorder="1" applyAlignment="1">
      <alignment horizontal="center" vertical="center" wrapText="1"/>
    </xf>
    <xf numFmtId="0" fontId="14" fillId="0" borderId="64" xfId="0" applyFont="1" applyBorder="1" applyAlignment="1">
      <alignment horizontal="center" vertical="center" wrapText="1"/>
    </xf>
    <xf numFmtId="0" fontId="16" fillId="0" borderId="62" xfId="0" applyFont="1" applyBorder="1" applyAlignment="1">
      <alignment horizontal="center" vertical="center"/>
    </xf>
    <xf numFmtId="0" fontId="15" fillId="0" borderId="62" xfId="0" applyFont="1" applyBorder="1" applyAlignment="1">
      <alignment horizontal="center" vertical="center"/>
    </xf>
    <xf numFmtId="164" fontId="18" fillId="0" borderId="62" xfId="0" applyNumberFormat="1" applyFont="1" applyBorder="1" applyAlignment="1">
      <alignment horizontal="right" vertical="center"/>
    </xf>
    <xf numFmtId="49" fontId="15" fillId="0" borderId="62" xfId="0" applyNumberFormat="1" applyFont="1" applyBorder="1" applyAlignment="1">
      <alignment horizontal="center" vertical="center"/>
    </xf>
    <xf numFmtId="0" fontId="20" fillId="0" borderId="47" xfId="0" applyFont="1" applyBorder="1" applyAlignment="1">
      <alignment horizontal="center" vertical="center"/>
    </xf>
    <xf numFmtId="0" fontId="21" fillId="0" borderId="48" xfId="0" applyFont="1" applyBorder="1" applyAlignment="1">
      <alignment horizontal="center" vertical="center" wrapText="1"/>
    </xf>
    <xf numFmtId="164" fontId="19" fillId="0" borderId="48" xfId="0" applyNumberFormat="1" applyFont="1" applyBorder="1" applyAlignment="1">
      <alignment horizontal="right" vertical="center"/>
    </xf>
    <xf numFmtId="0" fontId="15" fillId="0" borderId="48" xfId="0" applyFont="1" applyBorder="1" applyAlignment="1">
      <alignment horizontal="center" vertical="center"/>
    </xf>
    <xf numFmtId="0" fontId="20" fillId="0" borderId="67" xfId="0" applyFont="1" applyBorder="1" applyAlignment="1">
      <alignment horizontal="center" vertical="center"/>
    </xf>
    <xf numFmtId="0" fontId="15" fillId="0" borderId="68" xfId="0" applyFont="1" applyBorder="1" applyAlignment="1">
      <alignment horizontal="left" vertical="center" wrapText="1"/>
    </xf>
    <xf numFmtId="0" fontId="19" fillId="0" borderId="68" xfId="0" applyFont="1" applyBorder="1" applyAlignment="1">
      <alignment horizontal="center" vertical="center" wrapText="1"/>
    </xf>
    <xf numFmtId="0" fontId="21" fillId="0" borderId="68" xfId="0" applyFont="1" applyBorder="1" applyAlignment="1">
      <alignment horizontal="center" vertical="center" wrapText="1"/>
    </xf>
    <xf numFmtId="164" fontId="19" fillId="0" borderId="68" xfId="0" applyNumberFormat="1" applyFont="1" applyBorder="1" applyAlignment="1">
      <alignment horizontal="right" vertical="center"/>
    </xf>
    <xf numFmtId="164" fontId="16" fillId="0" borderId="68" xfId="0" applyNumberFormat="1" applyFont="1" applyBorder="1" applyAlignment="1">
      <alignment horizontal="right" vertical="center"/>
    </xf>
    <xf numFmtId="164" fontId="18" fillId="0" borderId="68" xfId="0" applyNumberFormat="1" applyFont="1" applyBorder="1" applyAlignment="1">
      <alignment horizontal="right" vertical="center"/>
    </xf>
    <xf numFmtId="0" fontId="15" fillId="0" borderId="68" xfId="0" applyFont="1" applyBorder="1" applyAlignment="1">
      <alignment horizontal="center" vertical="center"/>
    </xf>
    <xf numFmtId="49" fontId="15" fillId="0" borderId="68" xfId="0" applyNumberFormat="1" applyFont="1" applyBorder="1" applyAlignment="1">
      <alignment horizontal="center" vertical="center"/>
    </xf>
    <xf numFmtId="0" fontId="17" fillId="0" borderId="70" xfId="0" applyFont="1" applyBorder="1" applyAlignment="1">
      <alignment horizontal="center" vertical="center"/>
    </xf>
    <xf numFmtId="49" fontId="14" fillId="0" borderId="71" xfId="0" applyNumberFormat="1" applyFont="1" applyBorder="1" applyAlignment="1">
      <alignment horizontal="center" vertical="center" wrapText="1"/>
    </xf>
    <xf numFmtId="0" fontId="14" fillId="0" borderId="72" xfId="0" applyFont="1" applyBorder="1" applyAlignment="1">
      <alignment horizontal="center" vertical="center" wrapText="1"/>
    </xf>
    <xf numFmtId="0" fontId="16" fillId="0" borderId="54" xfId="0" applyFont="1" applyBorder="1" applyAlignment="1">
      <alignment horizontal="center" vertical="center" wrapText="1"/>
    </xf>
    <xf numFmtId="0" fontId="15" fillId="0" borderId="54" xfId="0" applyFont="1" applyBorder="1" applyAlignment="1">
      <alignment horizontal="center" vertical="center" wrapText="1"/>
    </xf>
    <xf numFmtId="164" fontId="16" fillId="0" borderId="54" xfId="0" applyNumberFormat="1" applyFont="1" applyBorder="1" applyAlignment="1">
      <alignment horizontal="right" vertical="center"/>
    </xf>
    <xf numFmtId="164" fontId="18" fillId="0" borderId="54" xfId="0" applyNumberFormat="1" applyFont="1" applyBorder="1" applyAlignment="1">
      <alignment horizontal="right" vertical="center"/>
    </xf>
    <xf numFmtId="0" fontId="15" fillId="0" borderId="54" xfId="0" applyFont="1" applyBorder="1" applyAlignment="1">
      <alignment horizontal="center" vertical="center"/>
    </xf>
    <xf numFmtId="49" fontId="15" fillId="0" borderId="54" xfId="0" applyNumberFormat="1" applyFont="1" applyBorder="1" applyAlignment="1">
      <alignment horizontal="center" vertical="center"/>
    </xf>
    <xf numFmtId="0" fontId="16" fillId="0" borderId="48" xfId="0" applyFont="1" applyBorder="1" applyAlignment="1">
      <alignment horizontal="center" vertical="center"/>
    </xf>
    <xf numFmtId="164" fontId="16" fillId="0" borderId="48" xfId="0" applyNumberFormat="1" applyFont="1" applyBorder="1" applyAlignment="1">
      <alignment horizontal="right" vertical="center"/>
    </xf>
    <xf numFmtId="49" fontId="14" fillId="0" borderId="73" xfId="0" applyNumberFormat="1" applyFont="1" applyBorder="1" applyAlignment="1">
      <alignment horizontal="center" vertical="center" wrapText="1"/>
    </xf>
    <xf numFmtId="0" fontId="14" fillId="0" borderId="74" xfId="0" applyFont="1" applyBorder="1" applyAlignment="1">
      <alignment horizontal="center" vertical="center" wrapText="1"/>
    </xf>
    <xf numFmtId="0" fontId="16" fillId="0" borderId="48" xfId="0" applyFont="1" applyBorder="1" applyAlignment="1">
      <alignment vertical="center"/>
    </xf>
    <xf numFmtId="0" fontId="15" fillId="0" borderId="48" xfId="0" applyFont="1" applyBorder="1" applyAlignment="1">
      <alignment vertical="center"/>
    </xf>
    <xf numFmtId="164" fontId="18" fillId="0" borderId="48" xfId="0" applyNumberFormat="1" applyFont="1" applyBorder="1" applyAlignment="1">
      <alignment vertical="center"/>
    </xf>
    <xf numFmtId="0" fontId="17" fillId="0" borderId="47" xfId="0" applyFont="1" applyBorder="1" applyAlignment="1">
      <alignment vertical="center"/>
    </xf>
    <xf numFmtId="0" fontId="14" fillId="0" borderId="48" xfId="0" applyFont="1" applyBorder="1" applyAlignment="1">
      <alignment vertical="center" wrapText="1"/>
    </xf>
    <xf numFmtId="49" fontId="15" fillId="0" borderId="48" xfId="0" applyNumberFormat="1" applyFont="1" applyBorder="1" applyAlignment="1">
      <alignment vertical="center"/>
    </xf>
    <xf numFmtId="0" fontId="17" fillId="0" borderId="56" xfId="0" applyFont="1" applyBorder="1" applyAlignment="1">
      <alignment vertical="center"/>
    </xf>
    <xf numFmtId="0" fontId="17" fillId="12" borderId="61" xfId="0" applyFont="1" applyFill="1" applyBorder="1" applyAlignment="1">
      <alignment horizontal="center" vertical="center"/>
    </xf>
    <xf numFmtId="0" fontId="14" fillId="0" borderId="62" xfId="0" applyFont="1" applyBorder="1" applyAlignment="1">
      <alignment horizontal="left" vertical="center" wrapText="1"/>
    </xf>
    <xf numFmtId="0" fontId="18" fillId="0" borderId="62" xfId="0" applyFont="1" applyBorder="1" applyAlignment="1">
      <alignment horizontal="center" vertical="center" wrapText="1"/>
    </xf>
    <xf numFmtId="0" fontId="14" fillId="0" borderId="62" xfId="0" applyFont="1" applyBorder="1" applyAlignment="1">
      <alignment horizontal="center" vertical="center" wrapText="1"/>
    </xf>
    <xf numFmtId="164" fontId="18" fillId="0" borderId="62" xfId="0" applyNumberFormat="1" applyFont="1" applyBorder="1" applyAlignment="1">
      <alignment vertical="center"/>
    </xf>
    <xf numFmtId="0" fontId="16" fillId="12" borderId="48" xfId="0" applyFont="1" applyFill="1" applyBorder="1" applyAlignment="1">
      <alignment horizontal="center" vertical="center" wrapText="1"/>
    </xf>
    <xf numFmtId="164" fontId="16" fillId="12" borderId="48" xfId="0" applyNumberFormat="1" applyFont="1" applyFill="1" applyBorder="1" applyAlignment="1">
      <alignment horizontal="right" vertical="center"/>
    </xf>
    <xf numFmtId="0" fontId="15" fillId="0" borderId="48" xfId="0" applyFont="1" applyBorder="1" applyAlignment="1">
      <alignment horizontal="left" vertical="center"/>
    </xf>
    <xf numFmtId="164" fontId="16" fillId="12" borderId="48" xfId="0" applyNumberFormat="1" applyFont="1" applyFill="1" applyBorder="1" applyAlignment="1">
      <alignment vertical="center"/>
    </xf>
    <xf numFmtId="0" fontId="16" fillId="12" borderId="48" xfId="0" applyFont="1" applyFill="1" applyBorder="1" applyAlignment="1">
      <alignment vertical="center" wrapText="1"/>
    </xf>
    <xf numFmtId="0" fontId="15" fillId="0" borderId="48" xfId="0" applyFont="1" applyBorder="1" applyAlignment="1">
      <alignment vertical="center" wrapText="1"/>
    </xf>
    <xf numFmtId="0" fontId="17" fillId="0" borderId="67" xfId="0" applyFont="1" applyBorder="1" applyAlignment="1">
      <alignment vertical="center"/>
    </xf>
    <xf numFmtId="0" fontId="15" fillId="0" borderId="68" xfId="0" applyFont="1" applyBorder="1" applyAlignment="1">
      <alignment vertical="center"/>
    </xf>
    <xf numFmtId="0" fontId="16" fillId="12" borderId="68" xfId="0" applyFont="1" applyFill="1" applyBorder="1" applyAlignment="1">
      <alignment vertical="center" wrapText="1"/>
    </xf>
    <xf numFmtId="0" fontId="15" fillId="0" borderId="68" xfId="0" applyFont="1" applyBorder="1" applyAlignment="1">
      <alignment vertical="center" wrapText="1"/>
    </xf>
    <xf numFmtId="164" fontId="16" fillId="12" borderId="68" xfId="0" applyNumberFormat="1" applyFont="1" applyFill="1" applyBorder="1" applyAlignment="1">
      <alignment vertical="center"/>
    </xf>
    <xf numFmtId="164" fontId="16" fillId="0" borderId="68" xfId="0" applyNumberFormat="1" applyFont="1" applyBorder="1" applyAlignment="1">
      <alignment vertical="center"/>
    </xf>
    <xf numFmtId="164" fontId="18" fillId="0" borderId="68" xfId="0" applyNumberFormat="1" applyFont="1" applyBorder="1" applyAlignment="1">
      <alignment vertical="center"/>
    </xf>
    <xf numFmtId="49" fontId="15" fillId="0" borderId="68" xfId="0" applyNumberFormat="1" applyFont="1" applyBorder="1" applyAlignment="1">
      <alignment vertical="center"/>
    </xf>
    <xf numFmtId="0" fontId="14" fillId="0" borderId="54" xfId="0" applyFont="1" applyBorder="1" applyAlignment="1">
      <alignment horizontal="left" vertical="center"/>
    </xf>
    <xf numFmtId="49" fontId="14" fillId="0" borderId="77" xfId="0" applyNumberFormat="1" applyFont="1" applyBorder="1" applyAlignment="1">
      <alignment horizontal="center" vertical="center" wrapText="1"/>
    </xf>
    <xf numFmtId="0" fontId="14" fillId="0" borderId="78" xfId="0" applyFont="1" applyBorder="1" applyAlignment="1">
      <alignment horizontal="center" vertical="center" wrapText="1"/>
    </xf>
    <xf numFmtId="0" fontId="16" fillId="0" borderId="54" xfId="0" applyFont="1" applyBorder="1" applyAlignment="1">
      <alignment horizontal="center" vertical="center"/>
    </xf>
    <xf numFmtId="0" fontId="21" fillId="0" borderId="54" xfId="0" applyFont="1" applyBorder="1" applyAlignment="1">
      <alignment horizontal="center" vertical="center" wrapText="1"/>
    </xf>
    <xf numFmtId="0" fontId="20" fillId="0" borderId="56" xfId="0" applyFont="1" applyBorder="1" applyAlignment="1">
      <alignment horizontal="center" vertical="center"/>
    </xf>
    <xf numFmtId="0" fontId="15" fillId="0" borderId="62" xfId="0" applyFont="1" applyBorder="1" applyAlignment="1">
      <alignment horizontal="center" vertical="center" wrapText="1"/>
    </xf>
    <xf numFmtId="0" fontId="20" fillId="0" borderId="47" xfId="0" applyFont="1" applyBorder="1" applyAlignment="1">
      <alignment vertical="center"/>
    </xf>
    <xf numFmtId="164" fontId="19" fillId="0" borderId="48" xfId="0" applyNumberFormat="1" applyFont="1" applyBorder="1" applyAlignment="1">
      <alignment vertical="center"/>
    </xf>
    <xf numFmtId="0" fontId="20" fillId="0" borderId="67" xfId="0" applyFont="1" applyBorder="1" applyAlignment="1">
      <alignment vertical="center"/>
    </xf>
    <xf numFmtId="0" fontId="19" fillId="0" borderId="68" xfId="0" applyFont="1" applyBorder="1" applyAlignment="1">
      <alignment vertical="center" wrapText="1"/>
    </xf>
    <xf numFmtId="0" fontId="21" fillId="0" borderId="68" xfId="0" applyFont="1" applyBorder="1" applyAlignment="1">
      <alignment vertical="center" wrapText="1"/>
    </xf>
    <xf numFmtId="164" fontId="19" fillId="0" borderId="68" xfId="0" applyNumberFormat="1" applyFont="1" applyBorder="1" applyAlignment="1">
      <alignment vertical="center"/>
    </xf>
    <xf numFmtId="0" fontId="19" fillId="0" borderId="48" xfId="0" applyFont="1" applyBorder="1" applyAlignment="1">
      <alignment vertical="center" wrapText="1"/>
    </xf>
    <xf numFmtId="0" fontId="21" fillId="0" borderId="48" xfId="0" applyFont="1" applyBorder="1" applyAlignment="1">
      <alignment vertical="center" wrapText="1"/>
    </xf>
    <xf numFmtId="49" fontId="14" fillId="0" borderId="79" xfId="0" applyNumberFormat="1" applyFont="1" applyBorder="1" applyAlignment="1">
      <alignment horizontal="center" vertical="center" wrapText="1"/>
    </xf>
    <xf numFmtId="0" fontId="14" fillId="0" borderId="80" xfId="0" applyFont="1" applyBorder="1" applyAlignment="1">
      <alignment horizontal="center" vertical="center" wrapText="1"/>
    </xf>
    <xf numFmtId="0" fontId="16" fillId="0" borderId="62" xfId="0" applyFont="1" applyBorder="1" applyAlignment="1">
      <alignment horizontal="center" vertical="center" wrapText="1"/>
    </xf>
    <xf numFmtId="164" fontId="16" fillId="0" borderId="62" xfId="0" applyNumberFormat="1" applyFont="1" applyBorder="1" applyAlignment="1">
      <alignment horizontal="right" vertical="center"/>
    </xf>
    <xf numFmtId="0" fontId="21" fillId="0" borderId="62" xfId="0" applyFont="1" applyBorder="1" applyAlignment="1">
      <alignment horizontal="center" vertical="center" wrapText="1"/>
    </xf>
    <xf numFmtId="49" fontId="14" fillId="0" borderId="81" xfId="0" applyNumberFormat="1" applyFont="1" applyBorder="1" applyAlignment="1">
      <alignment horizontal="center" vertical="center" wrapText="1"/>
    </xf>
    <xf numFmtId="0" fontId="14" fillId="0" borderId="82" xfId="0" applyFont="1" applyBorder="1" applyAlignment="1">
      <alignment horizontal="center" vertical="center" wrapText="1"/>
    </xf>
    <xf numFmtId="0" fontId="16" fillId="0" borderId="48" xfId="0" applyFont="1" applyBorder="1" applyAlignment="1">
      <alignment vertical="center" wrapText="1"/>
    </xf>
    <xf numFmtId="164" fontId="16" fillId="0" borderId="48" xfId="0" applyNumberFormat="1" applyFont="1" applyBorder="1" applyAlignment="1">
      <alignment vertical="center"/>
    </xf>
    <xf numFmtId="0" fontId="14" fillId="0" borderId="68" xfId="0" applyFont="1" applyBorder="1" applyAlignment="1">
      <alignment vertical="center" wrapText="1"/>
    </xf>
    <xf numFmtId="0" fontId="16" fillId="0" borderId="68" xfId="0" applyFont="1" applyBorder="1" applyAlignment="1">
      <alignment vertical="center" wrapText="1"/>
    </xf>
    <xf numFmtId="0" fontId="18" fillId="0" borderId="54" xfId="0" applyFont="1" applyBorder="1" applyAlignment="1">
      <alignment horizontal="center" vertical="center" wrapText="1"/>
    </xf>
    <xf numFmtId="0" fontId="14" fillId="0" borderId="54" xfId="0" applyFont="1" applyBorder="1" applyAlignment="1">
      <alignment horizontal="center" vertical="center" wrapText="1"/>
    </xf>
    <xf numFmtId="164" fontId="18" fillId="0" borderId="54" xfId="0" applyNumberFormat="1" applyFont="1" applyBorder="1" applyAlignment="1">
      <alignment horizontal="left" vertical="center"/>
    </xf>
    <xf numFmtId="0" fontId="20" fillId="0" borderId="56" xfId="0" applyFont="1" applyBorder="1" applyAlignment="1">
      <alignment vertical="center"/>
    </xf>
    <xf numFmtId="164" fontId="18" fillId="0" borderId="62" xfId="0" applyNumberFormat="1" applyFont="1" applyBorder="1" applyAlignment="1">
      <alignment horizontal="left" vertical="center"/>
    </xf>
    <xf numFmtId="164" fontId="16" fillId="0" borderId="54" xfId="0" applyNumberFormat="1" applyFont="1" applyBorder="1" applyAlignment="1">
      <alignment vertical="center"/>
    </xf>
    <xf numFmtId="164" fontId="18" fillId="0" borderId="54" xfId="0" applyNumberFormat="1" applyFont="1" applyBorder="1" applyAlignment="1">
      <alignment vertical="center"/>
    </xf>
    <xf numFmtId="0" fontId="21" fillId="0" borderId="48" xfId="0" applyFont="1" applyBorder="1" applyAlignment="1">
      <alignment horizontal="left" vertical="center" wrapText="1"/>
    </xf>
    <xf numFmtId="0" fontId="3" fillId="0" borderId="0" xfId="0" applyFont="1" applyAlignment="1">
      <alignment vertical="center"/>
    </xf>
    <xf numFmtId="0" fontId="21" fillId="0" borderId="68" xfId="0" applyFont="1" applyBorder="1" applyAlignment="1">
      <alignment horizontal="left" vertical="center" wrapText="1"/>
    </xf>
    <xf numFmtId="49" fontId="14" fillId="0" borderId="83" xfId="0" applyNumberFormat="1" applyFont="1" applyBorder="1" applyAlignment="1">
      <alignment horizontal="center" wrapText="1"/>
    </xf>
    <xf numFmtId="0" fontId="14" fillId="0" borderId="83" xfId="0" applyFont="1" applyBorder="1" applyAlignment="1">
      <alignment wrapText="1"/>
    </xf>
    <xf numFmtId="0" fontId="16" fillId="0" borderId="68" xfId="0" applyFont="1" applyBorder="1" applyAlignment="1">
      <alignment horizontal="center" vertical="center" wrapText="1"/>
    </xf>
    <xf numFmtId="0" fontId="15" fillId="0" borderId="68" xfId="0" applyFont="1" applyBorder="1" applyAlignment="1">
      <alignment horizontal="center" vertical="center" wrapText="1"/>
    </xf>
    <xf numFmtId="0" fontId="14" fillId="0" borderId="43" xfId="0" applyFont="1" applyBorder="1" applyAlignment="1">
      <alignment horizontal="left" vertical="center"/>
    </xf>
    <xf numFmtId="0" fontId="16" fillId="0" borderId="43" xfId="0" applyFont="1" applyBorder="1" applyAlignment="1">
      <alignment horizontal="center" vertical="center"/>
    </xf>
    <xf numFmtId="0" fontId="15" fillId="0" borderId="43" xfId="0" applyFont="1" applyBorder="1" applyAlignment="1">
      <alignment horizontal="center" vertical="center"/>
    </xf>
    <xf numFmtId="0" fontId="15" fillId="0" borderId="43" xfId="0" applyFont="1" applyBorder="1" applyAlignment="1">
      <alignment vertical="center"/>
    </xf>
    <xf numFmtId="0" fontId="15" fillId="0" borderId="62" xfId="0" applyFont="1" applyBorder="1" applyAlignment="1">
      <alignment vertical="center"/>
    </xf>
    <xf numFmtId="0" fontId="17" fillId="0" borderId="67" xfId="0" applyFont="1" applyBorder="1" applyAlignment="1">
      <alignment horizontal="center" vertical="center"/>
    </xf>
    <xf numFmtId="164" fontId="16" fillId="0" borderId="62" xfId="0" applyNumberFormat="1" applyFont="1" applyBorder="1" applyAlignment="1">
      <alignment vertical="center"/>
    </xf>
    <xf numFmtId="0" fontId="15" fillId="0" borderId="54" xfId="0" applyFont="1" applyBorder="1" applyAlignment="1">
      <alignment vertical="center"/>
    </xf>
    <xf numFmtId="2" fontId="15" fillId="0" borderId="48" xfId="0" applyNumberFormat="1" applyFont="1" applyBorder="1" applyAlignment="1">
      <alignment horizontal="left" vertical="center" wrapText="1"/>
    </xf>
    <xf numFmtId="49" fontId="15" fillId="0" borderId="48" xfId="0" applyNumberFormat="1" applyFont="1" applyBorder="1" applyAlignment="1">
      <alignment horizontal="left" vertical="center" wrapText="1"/>
    </xf>
    <xf numFmtId="0" fontId="15" fillId="0" borderId="48" xfId="0" applyFont="1" applyBorder="1" applyAlignment="1">
      <alignment horizontal="left" vertical="center" wrapText="1"/>
    </xf>
    <xf numFmtId="0" fontId="16" fillId="0" borderId="48" xfId="0" applyFont="1" applyBorder="1" applyAlignment="1">
      <alignment horizontal="center" vertical="center" wrapText="1"/>
    </xf>
    <xf numFmtId="1" fontId="16" fillId="12" borderId="90" xfId="0" applyNumberFormat="1" applyFont="1" applyFill="1" applyBorder="1" applyAlignment="1">
      <alignment horizontal="center" vertical="center" wrapText="1"/>
    </xf>
    <xf numFmtId="1" fontId="16" fillId="12" borderId="92" xfId="0" applyNumberFormat="1" applyFont="1" applyFill="1" applyBorder="1" applyAlignment="1">
      <alignment horizontal="center" vertical="center" wrapText="1"/>
    </xf>
    <xf numFmtId="1" fontId="16" fillId="0" borderId="90" xfId="0" applyNumberFormat="1" applyFont="1" applyBorder="1" applyAlignment="1">
      <alignment horizontal="center" vertical="center" wrapText="1"/>
    </xf>
    <xf numFmtId="0" fontId="16" fillId="12" borderId="93" xfId="0" applyFont="1" applyFill="1" applyBorder="1" applyAlignment="1">
      <alignment horizontal="center" vertical="center" wrapText="1"/>
    </xf>
    <xf numFmtId="164" fontId="16" fillId="12" borderId="93" xfId="0" applyNumberFormat="1" applyFont="1" applyFill="1" applyBorder="1" applyAlignment="1">
      <alignment horizontal="right" vertical="center"/>
    </xf>
    <xf numFmtId="0" fontId="20" fillId="0" borderId="94" xfId="0" applyFont="1" applyBorder="1" applyAlignment="1">
      <alignment horizontal="center" vertical="center"/>
    </xf>
    <xf numFmtId="0" fontId="16" fillId="12" borderId="95" xfId="0" applyFont="1" applyFill="1" applyBorder="1" applyAlignment="1">
      <alignment horizontal="center" vertical="center" wrapText="1"/>
    </xf>
    <xf numFmtId="164" fontId="16" fillId="12" borderId="95" xfId="0" applyNumberFormat="1" applyFont="1" applyFill="1" applyBorder="1" applyAlignment="1">
      <alignment horizontal="right" vertical="center"/>
    </xf>
    <xf numFmtId="0" fontId="19" fillId="0" borderId="48" xfId="0" applyFont="1" applyBorder="1" applyAlignment="1">
      <alignment horizontal="center" vertical="center" wrapText="1"/>
    </xf>
    <xf numFmtId="49" fontId="14" fillId="0" borderId="97" xfId="0" applyNumberFormat="1" applyFont="1" applyBorder="1" applyAlignment="1">
      <alignment horizontal="center" vertical="center" wrapText="1"/>
    </xf>
    <xf numFmtId="0" fontId="14" fillId="0" borderId="97" xfId="0" applyFont="1" applyBorder="1" applyAlignment="1">
      <alignment vertical="center" wrapText="1"/>
    </xf>
    <xf numFmtId="0" fontId="15" fillId="0" borderId="68" xfId="0" applyFont="1" applyBorder="1" applyAlignment="1">
      <alignment horizontal="left" vertical="center"/>
    </xf>
    <xf numFmtId="0" fontId="16" fillId="12" borderId="68" xfId="0" applyFont="1" applyFill="1" applyBorder="1" applyAlignment="1">
      <alignment horizontal="center" vertical="center" wrapText="1"/>
    </xf>
    <xf numFmtId="164" fontId="16" fillId="12" borderId="68" xfId="0" applyNumberFormat="1" applyFont="1" applyFill="1" applyBorder="1" applyAlignment="1">
      <alignment horizontal="right" vertical="center"/>
    </xf>
    <xf numFmtId="49" fontId="14" fillId="0" borderId="43" xfId="0" applyNumberFormat="1" applyFont="1" applyBorder="1" applyAlignment="1">
      <alignment horizontal="center" vertical="center"/>
    </xf>
    <xf numFmtId="0" fontId="14" fillId="0" borderId="48" xfId="0" applyFont="1" applyBorder="1" applyAlignment="1">
      <alignment horizontal="center" vertical="center"/>
    </xf>
    <xf numFmtId="3" fontId="21" fillId="0" borderId="48" xfId="0" applyNumberFormat="1" applyFont="1" applyBorder="1" applyAlignment="1">
      <alignment horizontal="left" vertical="center" wrapText="1"/>
    </xf>
    <xf numFmtId="3" fontId="21" fillId="0" borderId="48" xfId="0" applyNumberFormat="1" applyFont="1" applyBorder="1" applyAlignment="1">
      <alignment horizontal="center" vertical="center" wrapText="1"/>
    </xf>
    <xf numFmtId="3" fontId="21" fillId="0" borderId="48" xfId="0" applyNumberFormat="1" applyFont="1" applyBorder="1" applyAlignment="1">
      <alignment vertical="center" wrapText="1"/>
    </xf>
    <xf numFmtId="3" fontId="21" fillId="0" borderId="68" xfId="0" applyNumberFormat="1" applyFont="1" applyBorder="1" applyAlignment="1">
      <alignment vertical="center" wrapText="1"/>
    </xf>
    <xf numFmtId="0" fontId="14" fillId="0" borderId="54" xfId="0" applyFont="1" applyBorder="1" applyAlignment="1">
      <alignment horizontal="left" vertical="center" wrapText="1"/>
    </xf>
    <xf numFmtId="49" fontId="15" fillId="0" borderId="48" xfId="0" applyNumberFormat="1" applyFont="1" applyBorder="1" applyAlignment="1">
      <alignment horizontal="center" vertical="center"/>
    </xf>
    <xf numFmtId="2" fontId="17" fillId="0" borderId="61" xfId="0" applyNumberFormat="1" applyFont="1" applyBorder="1" applyAlignment="1">
      <alignment horizontal="center" vertical="center"/>
    </xf>
    <xf numFmtId="2" fontId="17" fillId="0" borderId="70" xfId="0" applyNumberFormat="1" applyFont="1" applyBorder="1" applyAlignment="1">
      <alignment horizontal="center" vertical="center"/>
    </xf>
    <xf numFmtId="0" fontId="17" fillId="0" borderId="107" xfId="0" applyFont="1" applyBorder="1" applyAlignment="1">
      <alignment horizontal="center" vertical="center"/>
    </xf>
    <xf numFmtId="49" fontId="14" fillId="0" borderId="83" xfId="0" applyNumberFormat="1" applyFont="1" applyBorder="1" applyAlignment="1">
      <alignment horizontal="center" vertical="center" wrapText="1"/>
    </xf>
    <xf numFmtId="0" fontId="14" fillId="0" borderId="83" xfId="0" applyFont="1" applyBorder="1" applyAlignment="1">
      <alignment vertical="center" wrapText="1"/>
    </xf>
    <xf numFmtId="0" fontId="20" fillId="0" borderId="70" xfId="0" applyFont="1" applyBorder="1" applyAlignment="1">
      <alignment horizontal="center" vertical="center"/>
    </xf>
    <xf numFmtId="3" fontId="21" fillId="0" borderId="54" xfId="0" applyNumberFormat="1" applyFont="1" applyBorder="1" applyAlignment="1">
      <alignment horizontal="left" vertical="center" wrapText="1"/>
    </xf>
    <xf numFmtId="0" fontId="19" fillId="0" borderId="54" xfId="0" applyFont="1" applyBorder="1" applyAlignment="1">
      <alignment horizontal="center" vertical="center" wrapText="1"/>
    </xf>
    <xf numFmtId="3" fontId="21" fillId="0" borderId="54" xfId="0" applyNumberFormat="1" applyFont="1" applyBorder="1" applyAlignment="1">
      <alignment horizontal="center" vertical="center" wrapText="1"/>
    </xf>
    <xf numFmtId="164" fontId="19" fillId="0" borderId="54" xfId="0" applyNumberFormat="1" applyFont="1" applyBorder="1" applyAlignment="1">
      <alignment horizontal="right" vertical="center"/>
    </xf>
    <xf numFmtId="3" fontId="21" fillId="0" borderId="68" xfId="0" applyNumberFormat="1" applyFont="1" applyBorder="1" applyAlignment="1">
      <alignment horizontal="left" vertical="center" wrapText="1"/>
    </xf>
    <xf numFmtId="3" fontId="21" fillId="0" borderId="68" xfId="0" applyNumberFormat="1" applyFont="1" applyBorder="1" applyAlignment="1">
      <alignment horizontal="center" vertical="center" wrapText="1"/>
    </xf>
    <xf numFmtId="164" fontId="22" fillId="2" borderId="115" xfId="0" applyNumberFormat="1" applyFont="1" applyFill="1" applyBorder="1" applyAlignment="1">
      <alignment horizontal="right" vertical="center"/>
    </xf>
    <xf numFmtId="0" fontId="14" fillId="0" borderId="55" xfId="0" applyFont="1" applyBorder="1" applyAlignment="1">
      <alignment horizontal="left" vertical="center"/>
    </xf>
    <xf numFmtId="49" fontId="14" fillId="0" borderId="118" xfId="0" applyNumberFormat="1" applyFont="1" applyBorder="1" applyAlignment="1">
      <alignment horizontal="center" vertical="center" wrapText="1"/>
    </xf>
    <xf numFmtId="0" fontId="14" fillId="0" borderId="118" xfId="0" applyFont="1" applyBorder="1" applyAlignment="1">
      <alignment horizontal="center" vertical="center" wrapText="1"/>
    </xf>
    <xf numFmtId="0" fontId="16" fillId="0" borderId="119" xfId="0" applyFont="1" applyBorder="1" applyAlignment="1">
      <alignment horizontal="center" vertical="center"/>
    </xf>
    <xf numFmtId="0" fontId="24" fillId="0" borderId="43" xfId="0" applyFont="1" applyBorder="1" applyAlignment="1">
      <alignment vertical="center"/>
    </xf>
    <xf numFmtId="0" fontId="25" fillId="0" borderId="48" xfId="0" applyFont="1" applyBorder="1" applyAlignment="1">
      <alignment horizontal="center" vertical="center"/>
    </xf>
    <xf numFmtId="0" fontId="22" fillId="2" borderId="120" xfId="0" applyFont="1" applyFill="1" applyBorder="1" applyAlignment="1">
      <alignment vertical="center" wrapText="1"/>
    </xf>
    <xf numFmtId="39" fontId="22" fillId="2" borderId="120" xfId="0" applyNumberFormat="1" applyFont="1" applyFill="1" applyBorder="1" applyAlignment="1">
      <alignment horizontal="right" vertical="center"/>
    </xf>
    <xf numFmtId="4" fontId="22" fillId="2" borderId="120" xfId="0" applyNumberFormat="1" applyFont="1" applyFill="1" applyBorder="1" applyAlignment="1">
      <alignment horizontal="right" vertical="center" wrapText="1"/>
    </xf>
    <xf numFmtId="164" fontId="22" fillId="2" borderId="122" xfId="0" applyNumberFormat="1" applyFont="1" applyFill="1" applyBorder="1" applyAlignment="1">
      <alignment horizontal="right" vertical="center"/>
    </xf>
    <xf numFmtId="0" fontId="22" fillId="2" borderId="125" xfId="0" applyFont="1" applyFill="1" applyBorder="1" applyAlignment="1">
      <alignment vertical="center" wrapText="1"/>
    </xf>
    <xf numFmtId="0" fontId="22" fillId="2" borderId="126" xfId="0" applyFont="1" applyFill="1" applyBorder="1" applyAlignment="1">
      <alignment vertical="center" wrapText="1"/>
    </xf>
    <xf numFmtId="39" fontId="22" fillId="2" borderId="126" xfId="0" applyNumberFormat="1" applyFont="1" applyFill="1" applyBorder="1" applyAlignment="1">
      <alignment horizontal="right" vertical="center"/>
    </xf>
    <xf numFmtId="4" fontId="22" fillId="2" borderId="126" xfId="0" applyNumberFormat="1" applyFont="1" applyFill="1" applyBorder="1" applyAlignment="1">
      <alignment horizontal="right" vertical="center" wrapText="1"/>
    </xf>
    <xf numFmtId="164" fontId="22" fillId="2" borderId="128" xfId="0" applyNumberFormat="1" applyFont="1" applyFill="1" applyBorder="1" applyAlignment="1">
      <alignment horizontal="right" vertical="center"/>
    </xf>
    <xf numFmtId="0" fontId="26" fillId="0" borderId="0" xfId="0" applyFont="1" applyAlignment="1">
      <alignment vertical="center"/>
    </xf>
    <xf numFmtId="0" fontId="27" fillId="0" borderId="0" xfId="0" applyFont="1" applyAlignment="1">
      <alignment vertical="center"/>
    </xf>
    <xf numFmtId="0" fontId="27" fillId="0" borderId="0" xfId="0" applyFont="1"/>
    <xf numFmtId="0" fontId="28" fillId="0" borderId="0" xfId="0" applyFont="1"/>
    <xf numFmtId="0" fontId="20" fillId="0" borderId="0" xfId="0" applyFont="1" applyAlignment="1">
      <alignment horizontal="right"/>
    </xf>
    <xf numFmtId="0" fontId="26" fillId="0" borderId="0" xfId="0" applyFont="1" applyAlignment="1">
      <alignment vertical="top"/>
    </xf>
    <xf numFmtId="0" fontId="27" fillId="0" borderId="0" xfId="0" applyFont="1" applyAlignment="1">
      <alignment vertical="top"/>
    </xf>
    <xf numFmtId="0" fontId="9" fillId="0" borderId="0" xfId="0" applyFont="1" applyAlignment="1">
      <alignment vertical="center" wrapText="1"/>
    </xf>
    <xf numFmtId="0" fontId="27" fillId="0" borderId="0" xfId="0" applyFont="1" applyAlignment="1">
      <alignment horizontal="left" vertical="center"/>
    </xf>
    <xf numFmtId="0" fontId="29" fillId="2" borderId="131" xfId="0" applyFont="1" applyFill="1" applyBorder="1" applyAlignment="1">
      <alignment horizontal="center" vertical="center"/>
    </xf>
    <xf numFmtId="0" fontId="29" fillId="2" borderId="132" xfId="0" applyFont="1" applyFill="1" applyBorder="1" applyAlignment="1">
      <alignment horizontal="center" vertical="center"/>
    </xf>
    <xf numFmtId="49" fontId="29" fillId="2" borderId="133" xfId="0" applyNumberFormat="1" applyFont="1" applyFill="1" applyBorder="1" applyAlignment="1">
      <alignment horizontal="center" vertical="center" wrapText="1"/>
    </xf>
    <xf numFmtId="0" fontId="30" fillId="0" borderId="134" xfId="0" applyFont="1" applyBorder="1" applyAlignment="1">
      <alignment horizontal="center" vertical="center"/>
    </xf>
    <xf numFmtId="164" fontId="30" fillId="0" borderId="135" xfId="0" applyNumberFormat="1" applyFont="1" applyBorder="1" applyAlignment="1">
      <alignment vertical="center"/>
    </xf>
    <xf numFmtId="0" fontId="30" fillId="0" borderId="136" xfId="0" applyFont="1" applyBorder="1" applyAlignment="1">
      <alignment horizontal="center" vertical="center"/>
    </xf>
    <xf numFmtId="164" fontId="30" fillId="0" borderId="137" xfId="0" applyNumberFormat="1" applyFont="1" applyBorder="1" applyAlignment="1">
      <alignment vertical="center"/>
    </xf>
    <xf numFmtId="0" fontId="30" fillId="0" borderId="136" xfId="0" applyFont="1" applyBorder="1" applyAlignment="1">
      <alignment horizontal="center" vertical="center"/>
    </xf>
    <xf numFmtId="0" fontId="30" fillId="0" borderId="136" xfId="0" applyFont="1" applyBorder="1" applyAlignment="1">
      <alignment horizontal="center" vertical="center" wrapText="1"/>
    </xf>
    <xf numFmtId="0" fontId="30" fillId="0" borderId="138" xfId="0" applyFont="1" applyBorder="1" applyAlignment="1">
      <alignment horizontal="center" vertical="center"/>
    </xf>
    <xf numFmtId="164" fontId="30" fillId="0" borderId="140" xfId="0" applyNumberFormat="1" applyFont="1" applyBorder="1" applyAlignment="1">
      <alignment vertical="center"/>
    </xf>
    <xf numFmtId="0" fontId="31" fillId="2" borderId="125" xfId="0" applyFont="1" applyFill="1" applyBorder="1" applyAlignment="1">
      <alignment horizontal="center" vertical="center"/>
    </xf>
    <xf numFmtId="164" fontId="33" fillId="2" borderId="141" xfId="0" applyNumberFormat="1" applyFont="1" applyFill="1" applyBorder="1" applyAlignment="1">
      <alignment horizontal="right" vertical="center"/>
    </xf>
    <xf numFmtId="0" fontId="8" fillId="0" borderId="142" xfId="0" applyFont="1" applyBorder="1" applyAlignment="1">
      <alignment vertical="center" wrapText="1"/>
    </xf>
    <xf numFmtId="0" fontId="8" fillId="0" borderId="143" xfId="0" applyFont="1" applyBorder="1" applyAlignment="1">
      <alignment vertical="center" wrapText="1"/>
    </xf>
    <xf numFmtId="0" fontId="8" fillId="0" borderId="144" xfId="0" applyFont="1" applyBorder="1" applyAlignment="1">
      <alignment vertical="center" wrapText="1"/>
    </xf>
    <xf numFmtId="0" fontId="34" fillId="0" borderId="0" xfId="0" applyFont="1" applyAlignment="1">
      <alignment horizontal="left" vertical="center"/>
    </xf>
    <xf numFmtId="0" fontId="8" fillId="0" borderId="146" xfId="0" applyFont="1" applyBorder="1"/>
    <xf numFmtId="0" fontId="31" fillId="0" borderId="0" xfId="0" applyFont="1" applyAlignment="1">
      <alignment horizontal="left" vertical="center" wrapText="1"/>
    </xf>
    <xf numFmtId="164" fontId="16" fillId="0" borderId="146" xfId="0" applyNumberFormat="1" applyFont="1" applyBorder="1" applyAlignment="1">
      <alignment horizontal="right" vertical="center"/>
    </xf>
    <xf numFmtId="0" fontId="31" fillId="0" borderId="148" xfId="0" applyFont="1" applyBorder="1" applyAlignment="1">
      <alignment horizontal="left" vertical="center" wrapText="1"/>
    </xf>
    <xf numFmtId="164" fontId="16" fillId="0" borderId="149" xfId="0" applyNumberFormat="1" applyFont="1" applyBorder="1" applyAlignment="1">
      <alignment horizontal="right" vertical="center"/>
    </xf>
    <xf numFmtId="0" fontId="31" fillId="0" borderId="150" xfId="0" applyFont="1" applyBorder="1" applyAlignment="1">
      <alignment horizontal="left" vertical="center" wrapText="1"/>
    </xf>
    <xf numFmtId="164" fontId="16" fillId="0" borderId="151" xfId="0" applyNumberFormat="1" applyFont="1" applyBorder="1" applyAlignment="1">
      <alignment horizontal="right" vertical="center"/>
    </xf>
    <xf numFmtId="0" fontId="32" fillId="0" borderId="0" xfId="0" applyFont="1" applyAlignment="1">
      <alignment horizontal="left" vertical="center" wrapText="1"/>
    </xf>
    <xf numFmtId="44" fontId="33" fillId="0" borderId="146" xfId="0" applyNumberFormat="1" applyFont="1" applyBorder="1" applyAlignment="1">
      <alignment horizontal="right" vertical="center"/>
    </xf>
    <xf numFmtId="165" fontId="33" fillId="0" borderId="146" xfId="0" applyNumberFormat="1" applyFont="1" applyBorder="1" applyAlignment="1">
      <alignment horizontal="right" vertical="center"/>
    </xf>
    <xf numFmtId="39" fontId="35" fillId="0" borderId="146" xfId="0" applyNumberFormat="1" applyFont="1" applyBorder="1"/>
    <xf numFmtId="0" fontId="36" fillId="0" borderId="0" xfId="0" applyFont="1" applyAlignment="1">
      <alignment horizontal="left"/>
    </xf>
    <xf numFmtId="164" fontId="16" fillId="0" borderId="152" xfId="0" applyNumberFormat="1" applyFont="1" applyBorder="1" applyAlignment="1">
      <alignment horizontal="right" vertical="center"/>
    </xf>
    <xf numFmtId="0" fontId="36" fillId="0" borderId="150" xfId="0" applyFont="1" applyBorder="1" applyAlignment="1">
      <alignment horizontal="left"/>
    </xf>
    <xf numFmtId="164" fontId="19" fillId="0" borderId="146" xfId="0" applyNumberFormat="1" applyFont="1" applyBorder="1" applyAlignment="1">
      <alignment horizontal="right" vertical="center"/>
    </xf>
    <xf numFmtId="164" fontId="19" fillId="0" borderId="154" xfId="0" applyNumberFormat="1" applyFont="1" applyBorder="1" applyAlignment="1">
      <alignment horizontal="right" vertical="center"/>
    </xf>
    <xf numFmtId="164" fontId="19" fillId="0" borderId="151" xfId="0" applyNumberFormat="1" applyFont="1" applyBorder="1" applyAlignment="1">
      <alignment horizontal="right" vertical="center"/>
    </xf>
    <xf numFmtId="44" fontId="37" fillId="0" borderId="146" xfId="0" applyNumberFormat="1" applyFont="1" applyBorder="1" applyAlignment="1">
      <alignment horizontal="right" vertical="center"/>
    </xf>
    <xf numFmtId="0" fontId="32" fillId="0" borderId="155" xfId="0" applyFont="1" applyBorder="1" applyAlignment="1">
      <alignment horizontal="left" vertical="center" wrapText="1"/>
    </xf>
    <xf numFmtId="0" fontId="32" fillId="0" borderId="156" xfId="0" applyFont="1" applyBorder="1" applyAlignment="1">
      <alignment horizontal="left" vertical="center" wrapText="1"/>
    </xf>
    <xf numFmtId="39" fontId="33" fillId="0" borderId="157" xfId="0" applyNumberFormat="1" applyFont="1" applyBorder="1" applyAlignment="1">
      <alignment horizontal="right" vertical="center" wrapText="1"/>
    </xf>
    <xf numFmtId="0" fontId="39" fillId="13" borderId="158" xfId="0" applyFont="1" applyFill="1" applyBorder="1" applyAlignment="1">
      <alignment horizontal="center" vertical="center" wrapText="1"/>
    </xf>
    <xf numFmtId="0" fontId="39" fillId="13" borderId="159" xfId="0" applyFont="1" applyFill="1" applyBorder="1" applyAlignment="1">
      <alignment horizontal="center" vertical="center" wrapText="1"/>
    </xf>
    <xf numFmtId="0" fontId="15" fillId="0" borderId="160" xfId="0" applyFont="1" applyBorder="1" applyAlignment="1">
      <alignment horizontal="left" vertical="center" wrapText="1"/>
    </xf>
    <xf numFmtId="0" fontId="15" fillId="0" borderId="161" xfId="0" applyFont="1" applyBorder="1" applyAlignment="1">
      <alignment horizontal="left" vertical="center" wrapText="1"/>
    </xf>
    <xf numFmtId="0" fontId="15" fillId="0" borderId="162" xfId="0" applyFont="1" applyBorder="1" applyAlignment="1">
      <alignment horizontal="left" vertical="center" wrapText="1"/>
    </xf>
    <xf numFmtId="0" fontId="15" fillId="0" borderId="163" xfId="0" applyFont="1" applyBorder="1" applyAlignment="1">
      <alignment horizontal="left" vertical="center" wrapText="1"/>
    </xf>
    <xf numFmtId="0" fontId="41" fillId="14" borderId="164" xfId="0" applyFont="1" applyFill="1" applyBorder="1" applyAlignment="1">
      <alignment horizontal="center" vertical="center" wrapText="1"/>
    </xf>
    <xf numFmtId="0" fontId="41" fillId="14" borderId="165" xfId="0" applyFont="1" applyFill="1" applyBorder="1" applyAlignment="1">
      <alignment horizontal="center" vertical="center" wrapText="1"/>
    </xf>
    <xf numFmtId="0" fontId="42" fillId="0" borderId="167" xfId="0" applyFont="1" applyBorder="1" applyAlignment="1">
      <alignment horizontal="left" vertical="center" wrapText="1"/>
    </xf>
    <xf numFmtId="0" fontId="43" fillId="0" borderId="0" xfId="0" applyFont="1" applyAlignment="1">
      <alignment vertical="center"/>
    </xf>
    <xf numFmtId="0" fontId="10" fillId="0" borderId="172" xfId="0" applyFont="1" applyBorder="1" applyAlignment="1">
      <alignment horizontal="center" vertical="center"/>
    </xf>
    <xf numFmtId="0" fontId="34" fillId="0" borderId="172" xfId="0" applyFont="1" applyBorder="1" applyAlignment="1">
      <alignment horizontal="center" vertical="center"/>
    </xf>
    <xf numFmtId="0" fontId="39" fillId="13" borderId="173" xfId="0" applyFont="1" applyFill="1" applyBorder="1" applyAlignment="1">
      <alignment horizontal="center" vertical="center" wrapText="1"/>
    </xf>
    <xf numFmtId="0" fontId="39" fillId="13" borderId="174" xfId="0" applyFont="1" applyFill="1" applyBorder="1" applyAlignment="1">
      <alignment horizontal="center" vertical="center" wrapText="1"/>
    </xf>
    <xf numFmtId="0" fontId="44" fillId="13" borderId="174" xfId="0" applyFont="1" applyFill="1" applyBorder="1" applyAlignment="1">
      <alignment horizontal="center" vertical="center" wrapText="1"/>
    </xf>
    <xf numFmtId="0" fontId="44" fillId="13" borderId="173" xfId="0" applyFont="1" applyFill="1" applyBorder="1" applyAlignment="1">
      <alignment horizontal="center" vertical="center" wrapText="1"/>
    </xf>
    <xf numFmtId="0" fontId="45" fillId="13" borderId="174" xfId="0" applyFont="1" applyFill="1" applyBorder="1" applyAlignment="1">
      <alignment horizontal="center" vertical="center" wrapText="1"/>
    </xf>
    <xf numFmtId="0" fontId="28" fillId="0" borderId="175" xfId="0" applyFont="1" applyBorder="1" applyAlignment="1">
      <alignment horizontal="left" vertical="center" wrapText="1"/>
    </xf>
    <xf numFmtId="0" fontId="3" fillId="0" borderId="176" xfId="0" applyFont="1" applyBorder="1" applyAlignment="1">
      <alignment horizontal="left" vertical="center" wrapText="1"/>
    </xf>
    <xf numFmtId="0" fontId="15" fillId="0" borderId="175" xfId="0" applyFont="1" applyBorder="1" applyAlignment="1">
      <alignment horizontal="left" vertical="center" wrapText="1"/>
    </xf>
    <xf numFmtId="0" fontId="15" fillId="0" borderId="176" xfId="0" applyFont="1" applyBorder="1" applyAlignment="1">
      <alignment horizontal="left" vertical="center" wrapText="1"/>
    </xf>
    <xf numFmtId="0" fontId="21" fillId="0" borderId="176" xfId="0" applyFont="1" applyBorder="1" applyAlignment="1">
      <alignment horizontal="left" vertical="center" wrapText="1"/>
    </xf>
    <xf numFmtId="0" fontId="28" fillId="0" borderId="177" xfId="0" applyFont="1" applyBorder="1" applyAlignment="1">
      <alignment horizontal="left" vertical="center" wrapText="1"/>
    </xf>
    <xf numFmtId="0" fontId="28" fillId="0" borderId="178" xfId="0" applyFont="1" applyBorder="1" applyAlignment="1">
      <alignment horizontal="left" vertical="center" wrapText="1"/>
    </xf>
    <xf numFmtId="0" fontId="15" fillId="0" borderId="177" xfId="0" applyFont="1" applyBorder="1" applyAlignment="1">
      <alignment horizontal="left" vertical="center" wrapText="1"/>
    </xf>
    <xf numFmtId="0" fontId="3" fillId="0" borderId="0" xfId="0" applyFont="1" applyAlignment="1">
      <alignment horizontal="left" vertical="center"/>
    </xf>
    <xf numFmtId="0" fontId="15" fillId="0" borderId="178" xfId="0" applyFont="1" applyBorder="1" applyAlignment="1">
      <alignment horizontal="left" vertical="center" wrapText="1"/>
    </xf>
    <xf numFmtId="0" fontId="3" fillId="0" borderId="0" xfId="0" applyFont="1" applyAlignment="1">
      <alignment horizontal="left" vertical="center" wrapText="1"/>
    </xf>
    <xf numFmtId="0" fontId="15" fillId="0" borderId="179" xfId="0" applyFont="1" applyBorder="1" applyAlignment="1">
      <alignment horizontal="left" vertical="center" wrapText="1"/>
    </xf>
    <xf numFmtId="0" fontId="21" fillId="0" borderId="178" xfId="0" applyFont="1" applyBorder="1" applyAlignment="1">
      <alignment horizontal="left" vertical="center" wrapText="1"/>
    </xf>
    <xf numFmtId="0" fontId="46" fillId="0" borderId="0" xfId="0" applyFont="1" applyAlignment="1">
      <alignment vertical="center"/>
    </xf>
    <xf numFmtId="0" fontId="47" fillId="0" borderId="0" xfId="0" applyFont="1" applyAlignment="1">
      <alignment vertical="center" wrapText="1"/>
    </xf>
    <xf numFmtId="0" fontId="27" fillId="0" borderId="180" xfId="0" applyFont="1" applyBorder="1" applyAlignment="1">
      <alignment horizontal="left" vertical="center" wrapText="1"/>
    </xf>
    <xf numFmtId="0" fontId="27" fillId="0" borderId="178" xfId="0" applyFont="1" applyBorder="1" applyAlignment="1">
      <alignment horizontal="left" vertical="center" wrapText="1"/>
    </xf>
    <xf numFmtId="0" fontId="27" fillId="0" borderId="0" xfId="0" applyFont="1" applyAlignment="1">
      <alignment horizontal="left" vertical="center" wrapText="1"/>
    </xf>
    <xf numFmtId="0" fontId="27" fillId="0" borderId="162" xfId="0" applyFont="1" applyBorder="1" applyAlignment="1">
      <alignment horizontal="left" vertical="center" wrapText="1"/>
    </xf>
    <xf numFmtId="0" fontId="49" fillId="15" borderId="164" xfId="0" applyFont="1" applyFill="1" applyBorder="1" applyAlignment="1">
      <alignment horizontal="center" vertical="center" wrapText="1"/>
    </xf>
    <xf numFmtId="0" fontId="50" fillId="0" borderId="167" xfId="0" applyFont="1" applyBorder="1" applyAlignment="1">
      <alignment horizontal="left" vertical="center" wrapText="1"/>
    </xf>
    <xf numFmtId="9" fontId="51" fillId="0" borderId="167" xfId="0" applyNumberFormat="1" applyFont="1" applyBorder="1" applyAlignment="1">
      <alignment horizontal="center" vertical="center" wrapText="1"/>
    </xf>
    <xf numFmtId="9" fontId="51" fillId="6" borderId="181" xfId="0" applyNumberFormat="1" applyFont="1" applyFill="1" applyBorder="1" applyAlignment="1">
      <alignment horizontal="center" vertical="center" wrapText="1"/>
    </xf>
    <xf numFmtId="0" fontId="50" fillId="0" borderId="164" xfId="0" applyFont="1" applyBorder="1" applyAlignment="1">
      <alignment horizontal="left" vertical="center" wrapText="1"/>
    </xf>
    <xf numFmtId="0" fontId="51" fillId="0" borderId="164" xfId="0" applyFont="1" applyBorder="1" applyAlignment="1">
      <alignment horizontal="center" vertical="center" wrapText="1"/>
    </xf>
    <xf numFmtId="0" fontId="51" fillId="6" borderId="164" xfId="0" applyFont="1" applyFill="1" applyBorder="1" applyAlignment="1">
      <alignment horizontal="center" vertical="center" wrapText="1"/>
    </xf>
    <xf numFmtId="9" fontId="51" fillId="0" borderId="164" xfId="0" applyNumberFormat="1" applyFont="1" applyBorder="1" applyAlignment="1">
      <alignment horizontal="center" vertical="center" wrapText="1"/>
    </xf>
    <xf numFmtId="0" fontId="51" fillId="0" borderId="167" xfId="0" applyFont="1" applyBorder="1" applyAlignment="1">
      <alignment horizontal="center" vertical="center" wrapText="1"/>
    </xf>
    <xf numFmtId="0" fontId="51" fillId="6" borderId="181" xfId="0" applyFont="1" applyFill="1" applyBorder="1" applyAlignment="1">
      <alignment horizontal="center" vertical="center" wrapText="1"/>
    </xf>
    <xf numFmtId="0" fontId="52" fillId="0" borderId="167" xfId="0" applyFont="1" applyBorder="1" applyAlignment="1">
      <alignment horizontal="left" vertical="center" wrapText="1"/>
    </xf>
    <xf numFmtId="0" fontId="51" fillId="12" borderId="181" xfId="0" applyFont="1" applyFill="1" applyBorder="1" applyAlignment="1">
      <alignment horizontal="center" vertical="center" wrapText="1"/>
    </xf>
    <xf numFmtId="0" fontId="30" fillId="0" borderId="167" xfId="0" applyFont="1" applyBorder="1" applyAlignment="1">
      <alignment horizontal="center" vertical="center" wrapText="1"/>
    </xf>
    <xf numFmtId="0" fontId="15" fillId="16" borderId="48" xfId="0" applyFont="1" applyFill="1" applyBorder="1" applyAlignment="1">
      <alignment horizontal="left" vertical="center" wrapText="1"/>
    </xf>
    <xf numFmtId="0" fontId="16" fillId="16" borderId="48" xfId="0" applyFont="1" applyFill="1" applyBorder="1" applyAlignment="1">
      <alignment horizontal="center" vertical="center" wrapText="1"/>
    </xf>
    <xf numFmtId="0" fontId="15" fillId="16" borderId="48" xfId="0" applyFont="1" applyFill="1" applyBorder="1" applyAlignment="1">
      <alignment horizontal="center" vertical="center" wrapText="1"/>
    </xf>
    <xf numFmtId="164" fontId="16" fillId="16" borderId="48" xfId="0" applyNumberFormat="1" applyFont="1" applyFill="1" applyBorder="1" applyAlignment="1">
      <alignment horizontal="right" vertical="center"/>
    </xf>
    <xf numFmtId="164" fontId="19" fillId="16" borderId="48" xfId="0" applyNumberFormat="1" applyFont="1" applyFill="1" applyBorder="1" applyAlignment="1">
      <alignment vertical="center"/>
    </xf>
    <xf numFmtId="164" fontId="16" fillId="16" borderId="48" xfId="0" applyNumberFormat="1" applyFont="1" applyFill="1" applyBorder="1" applyAlignment="1">
      <alignment vertical="center"/>
    </xf>
    <xf numFmtId="0" fontId="15" fillId="12" borderId="90" xfId="0" applyFont="1" applyFill="1" applyBorder="1" applyAlignment="1">
      <alignment horizontal="left" vertical="center" wrapText="1" indent="1"/>
    </xf>
    <xf numFmtId="0" fontId="15" fillId="0" borderId="90" xfId="0" applyFont="1" applyBorder="1" applyAlignment="1">
      <alignment horizontal="left" vertical="center" wrapText="1" indent="1"/>
    </xf>
    <xf numFmtId="0" fontId="15" fillId="12" borderId="91" xfId="0" applyFont="1" applyFill="1" applyBorder="1" applyAlignment="1">
      <alignment horizontal="left" vertical="center" wrapText="1" indent="1"/>
    </xf>
    <xf numFmtId="0" fontId="15" fillId="12" borderId="92" xfId="0" applyFont="1" applyFill="1" applyBorder="1" applyAlignment="1">
      <alignment horizontal="left" vertical="center" wrapText="1" indent="1"/>
    </xf>
    <xf numFmtId="0" fontId="15" fillId="0" borderId="91" xfId="0" applyFont="1" applyBorder="1" applyAlignment="1">
      <alignment horizontal="left" vertical="center" wrapText="1" indent="1"/>
    </xf>
    <xf numFmtId="1" fontId="15" fillId="0" borderId="90" xfId="0" applyNumberFormat="1" applyFont="1" applyBorder="1" applyAlignment="1">
      <alignment horizontal="left" vertical="center" wrapText="1" indent="1"/>
    </xf>
    <xf numFmtId="1" fontId="15" fillId="0" borderId="91" xfId="0" applyNumberFormat="1" applyFont="1" applyBorder="1" applyAlignment="1">
      <alignment horizontal="left" vertical="center" wrapText="1" indent="1"/>
    </xf>
    <xf numFmtId="0" fontId="14" fillId="0" borderId="43" xfId="0" applyFont="1" applyBorder="1" applyAlignment="1">
      <alignment horizontal="left" vertical="center" wrapText="1" indent="1"/>
    </xf>
    <xf numFmtId="0" fontId="14" fillId="0" borderId="48" xfId="0" applyFont="1" applyBorder="1" applyAlignment="1">
      <alignment horizontal="left" vertical="center" wrapText="1" indent="1"/>
    </xf>
    <xf numFmtId="0" fontId="14" fillId="0" borderId="62" xfId="0" applyFont="1" applyBorder="1" applyAlignment="1">
      <alignment horizontal="left" vertical="center" indent="1"/>
    </xf>
    <xf numFmtId="0" fontId="15" fillId="0" borderId="48" xfId="0" applyFont="1" applyBorder="1" applyAlignment="1">
      <alignment horizontal="left" vertical="center" wrapText="1" indent="1"/>
    </xf>
    <xf numFmtId="0" fontId="15" fillId="0" borderId="68" xfId="0" applyFont="1" applyBorder="1" applyAlignment="1">
      <alignment horizontal="left" vertical="center" wrapText="1" indent="1"/>
    </xf>
    <xf numFmtId="0" fontId="14" fillId="0" borderId="54" xfId="0" applyFont="1" applyBorder="1" applyAlignment="1">
      <alignment horizontal="left" vertical="center" wrapText="1" indent="1"/>
    </xf>
    <xf numFmtId="0" fontId="14" fillId="0" borderId="62" xfId="0" applyFont="1" applyBorder="1" applyAlignment="1">
      <alignment horizontal="left" vertical="center" wrapText="1" indent="1"/>
    </xf>
    <xf numFmtId="0" fontId="15" fillId="0" borderId="48" xfId="0" applyFont="1" applyBorder="1" applyAlignment="1">
      <alignment horizontal="left" vertical="center" indent="1"/>
    </xf>
    <xf numFmtId="0" fontId="15" fillId="0" borderId="68" xfId="0" applyFont="1" applyBorder="1" applyAlignment="1">
      <alignment horizontal="left" vertical="center" indent="1"/>
    </xf>
    <xf numFmtId="0" fontId="14" fillId="0" borderId="54" xfId="0" applyFont="1" applyBorder="1" applyAlignment="1">
      <alignment horizontal="left" vertical="center" indent="1"/>
    </xf>
    <xf numFmtId="0" fontId="14" fillId="0" borderId="68" xfId="0" applyFont="1" applyBorder="1" applyAlignment="1">
      <alignment horizontal="left" vertical="center" wrapText="1" indent="1"/>
    </xf>
    <xf numFmtId="0" fontId="21" fillId="0" borderId="48" xfId="0" applyFont="1" applyBorder="1" applyAlignment="1">
      <alignment horizontal="left" vertical="center" wrapText="1" indent="1"/>
    </xf>
    <xf numFmtId="0" fontId="21" fillId="0" borderId="68" xfId="0" applyFont="1" applyBorder="1" applyAlignment="1">
      <alignment horizontal="left" vertical="center" wrapText="1" indent="1"/>
    </xf>
    <xf numFmtId="0" fontId="14" fillId="0" borderId="43" xfId="0" applyFont="1" applyBorder="1" applyAlignment="1">
      <alignment horizontal="left" vertical="center" indent="1"/>
    </xf>
    <xf numFmtId="2" fontId="15" fillId="0" borderId="48" xfId="0" applyNumberFormat="1" applyFont="1" applyBorder="1" applyAlignment="1">
      <alignment horizontal="left" vertical="center" wrapText="1" indent="1"/>
    </xf>
    <xf numFmtId="49" fontId="15" fillId="0" borderId="48" xfId="0" applyNumberFormat="1" applyFont="1" applyBorder="1" applyAlignment="1">
      <alignment horizontal="left" vertical="center" wrapText="1" indent="1"/>
    </xf>
    <xf numFmtId="3" fontId="21" fillId="0" borderId="48" xfId="0" applyNumberFormat="1" applyFont="1" applyBorder="1" applyAlignment="1">
      <alignment horizontal="left" vertical="center" wrapText="1" indent="1"/>
    </xf>
    <xf numFmtId="3" fontId="21" fillId="0" borderId="68" xfId="0" applyNumberFormat="1" applyFont="1" applyBorder="1" applyAlignment="1">
      <alignment horizontal="left" vertical="center" wrapText="1" indent="1"/>
    </xf>
    <xf numFmtId="0" fontId="15" fillId="16" borderId="48" xfId="0" applyFont="1" applyFill="1" applyBorder="1" applyAlignment="1">
      <alignment horizontal="left" vertical="center" wrapText="1" indent="1"/>
    </xf>
    <xf numFmtId="3" fontId="21" fillId="0" borderId="54" xfId="0" applyNumberFormat="1" applyFont="1" applyBorder="1" applyAlignment="1">
      <alignment horizontal="left" vertical="center" wrapText="1" indent="1"/>
    </xf>
    <xf numFmtId="0" fontId="27" fillId="0" borderId="62" xfId="0" applyFont="1" applyBorder="1" applyAlignment="1">
      <alignment horizontal="left" vertical="center" wrapText="1" indent="1"/>
    </xf>
    <xf numFmtId="0" fontId="27" fillId="0" borderId="48" xfId="0" applyFont="1" applyBorder="1" applyAlignment="1">
      <alignment horizontal="left" vertical="center" wrapText="1" indent="1"/>
    </xf>
    <xf numFmtId="0" fontId="27" fillId="0" borderId="48" xfId="0" applyFont="1" applyBorder="1" applyAlignment="1">
      <alignment horizontal="left" vertical="center" indent="1"/>
    </xf>
    <xf numFmtId="0" fontId="27" fillId="0" borderId="139" xfId="0" applyFont="1" applyBorder="1" applyAlignment="1">
      <alignment horizontal="left" vertical="center" wrapText="1" indent="1"/>
    </xf>
    <xf numFmtId="0" fontId="32" fillId="2" borderId="128" xfId="0" applyFont="1" applyFill="1" applyBorder="1" applyAlignment="1">
      <alignment horizontal="left" vertical="center" wrapText="1" indent="1"/>
    </xf>
    <xf numFmtId="0" fontId="34" fillId="0" borderId="145" xfId="0" applyFont="1" applyBorder="1" applyAlignment="1">
      <alignment horizontal="left" vertical="center" indent="1"/>
    </xf>
    <xf numFmtId="0" fontId="31" fillId="0" borderId="145" xfId="0" applyFont="1" applyBorder="1" applyAlignment="1">
      <alignment horizontal="left" vertical="center" wrapText="1" indent="1"/>
    </xf>
    <xf numFmtId="0" fontId="31" fillId="0" borderId="147" xfId="0" applyFont="1" applyBorder="1" applyAlignment="1">
      <alignment horizontal="left" vertical="center" wrapText="1" indent="1"/>
    </xf>
    <xf numFmtId="0" fontId="32" fillId="0" borderId="145" xfId="0" applyFont="1" applyBorder="1" applyAlignment="1">
      <alignment horizontal="left" vertical="center" wrapText="1" indent="1"/>
    </xf>
    <xf numFmtId="0" fontId="36" fillId="0" borderId="145" xfId="0" applyFont="1" applyBorder="1" applyAlignment="1">
      <alignment horizontal="left" indent="1"/>
    </xf>
    <xf numFmtId="0" fontId="36" fillId="0" borderId="147" xfId="0" applyFont="1" applyBorder="1" applyAlignment="1">
      <alignment horizontal="left" indent="1"/>
    </xf>
    <xf numFmtId="0" fontId="36" fillId="0" borderId="153" xfId="0" applyFont="1" applyBorder="1" applyAlignment="1">
      <alignment horizontal="left" indent="1"/>
    </xf>
    <xf numFmtId="0" fontId="14" fillId="0" borderId="93" xfId="0" applyFont="1" applyBorder="1" applyAlignment="1">
      <alignment horizontal="left" vertical="center" wrapText="1" indent="1"/>
    </xf>
    <xf numFmtId="0" fontId="14" fillId="0" borderId="93" xfId="0" applyFont="1" applyBorder="1" applyAlignment="1">
      <alignment horizontal="left" vertical="center" wrapText="1"/>
    </xf>
    <xf numFmtId="49" fontId="14" fillId="0" borderId="92" xfId="0" applyNumberFormat="1" applyFont="1" applyBorder="1" applyAlignment="1">
      <alignment horizontal="center" wrapText="1"/>
    </xf>
    <xf numFmtId="0" fontId="16" fillId="0" borderId="93" xfId="0" applyFont="1" applyBorder="1" applyAlignment="1">
      <alignment horizontal="center" vertical="center" wrapText="1"/>
    </xf>
    <xf numFmtId="0" fontId="15" fillId="0" borderId="93" xfId="0" applyFont="1" applyBorder="1" applyAlignment="1">
      <alignment horizontal="center" vertical="center" wrapText="1"/>
    </xf>
    <xf numFmtId="164" fontId="19" fillId="0" borderId="93" xfId="0" applyNumberFormat="1" applyFont="1" applyBorder="1" applyAlignment="1">
      <alignment horizontal="right" vertical="center"/>
    </xf>
    <xf numFmtId="164" fontId="16" fillId="0" borderId="93" xfId="0" applyNumberFormat="1" applyFont="1" applyBorder="1" applyAlignment="1">
      <alignment horizontal="right" vertical="center"/>
    </xf>
    <xf numFmtId="164" fontId="18" fillId="0" borderId="93" xfId="0" applyNumberFormat="1" applyFont="1" applyBorder="1" applyAlignment="1">
      <alignment horizontal="right" vertical="center"/>
    </xf>
    <xf numFmtId="49" fontId="15" fillId="0" borderId="93" xfId="0" applyNumberFormat="1" applyFont="1" applyBorder="1" applyAlignment="1">
      <alignment horizontal="center" vertical="center"/>
    </xf>
    <xf numFmtId="0" fontId="14" fillId="0" borderId="93" xfId="0" applyFont="1" applyBorder="1" applyAlignment="1">
      <alignment vertical="center" wrapText="1"/>
    </xf>
    <xf numFmtId="0" fontId="16" fillId="0" borderId="93" xfId="0" applyFont="1" applyBorder="1" applyAlignment="1">
      <alignment vertical="center"/>
    </xf>
    <xf numFmtId="0" fontId="15" fillId="0" borderId="93" xfId="0" applyFont="1" applyBorder="1" applyAlignment="1">
      <alignment vertical="center"/>
    </xf>
    <xf numFmtId="164" fontId="16" fillId="0" borderId="93" xfId="0" applyNumberFormat="1" applyFont="1" applyBorder="1" applyAlignment="1">
      <alignment vertical="center"/>
    </xf>
    <xf numFmtId="164" fontId="18" fillId="0" borderId="93" xfId="0" applyNumberFormat="1" applyFont="1" applyBorder="1" applyAlignment="1">
      <alignment vertical="center"/>
    </xf>
    <xf numFmtId="49" fontId="15" fillId="0" borderId="93" xfId="0" applyNumberFormat="1" applyFont="1" applyBorder="1" applyAlignment="1">
      <alignment vertical="center"/>
    </xf>
    <xf numFmtId="0" fontId="15" fillId="0" borderId="93" xfId="0" applyFont="1" applyBorder="1" applyAlignment="1">
      <alignment horizontal="left" vertical="center" wrapText="1" indent="1"/>
    </xf>
    <xf numFmtId="0" fontId="15" fillId="0" borderId="93" xfId="0" applyFont="1" applyBorder="1" applyAlignment="1">
      <alignment horizontal="left" vertical="center" wrapText="1"/>
    </xf>
    <xf numFmtId="0" fontId="19" fillId="0" borderId="93" xfId="0" applyFont="1" applyBorder="1" applyAlignment="1">
      <alignment horizontal="center" vertical="center" wrapText="1"/>
    </xf>
    <xf numFmtId="0" fontId="21" fillId="0" borderId="93" xfId="0" applyFont="1" applyBorder="1" applyAlignment="1">
      <alignment horizontal="center" vertical="center" wrapText="1"/>
    </xf>
    <xf numFmtId="0" fontId="15" fillId="0" borderId="93" xfId="0" applyFont="1" applyBorder="1" applyAlignment="1">
      <alignment horizontal="center" vertical="center"/>
    </xf>
    <xf numFmtId="0" fontId="15" fillId="0" borderId="93" xfId="0" applyFont="1" applyBorder="1" applyAlignment="1">
      <alignment vertical="center" wrapText="1"/>
    </xf>
    <xf numFmtId="0" fontId="19" fillId="0" borderId="93" xfId="0" applyFont="1" applyBorder="1" applyAlignment="1">
      <alignment vertical="center" wrapText="1"/>
    </xf>
    <xf numFmtId="0" fontId="21" fillId="0" borderId="93" xfId="0" applyFont="1" applyBorder="1" applyAlignment="1">
      <alignment vertical="center" wrapText="1"/>
    </xf>
    <xf numFmtId="164" fontId="19" fillId="0" borderId="93" xfId="0" applyNumberFormat="1" applyFont="1" applyBorder="1" applyAlignment="1">
      <alignment vertical="center"/>
    </xf>
    <xf numFmtId="0" fontId="22" fillId="2" borderId="121" xfId="0" applyFont="1" applyFill="1" applyBorder="1" applyAlignment="1">
      <alignment horizontal="left" vertical="center" wrapText="1" indent="1"/>
    </xf>
    <xf numFmtId="0" fontId="22" fillId="2" borderId="121" xfId="0" applyFont="1" applyFill="1" applyBorder="1" applyAlignment="1">
      <alignment vertical="center" wrapText="1"/>
    </xf>
    <xf numFmtId="39" fontId="22" fillId="2" borderId="121" xfId="0" applyNumberFormat="1" applyFont="1" applyFill="1" applyBorder="1" applyAlignment="1">
      <alignment horizontal="left" vertical="center" indent="1"/>
    </xf>
    <xf numFmtId="4" fontId="22" fillId="2" borderId="121" xfId="0" applyNumberFormat="1" applyFont="1" applyFill="1" applyBorder="1" applyAlignment="1">
      <alignment horizontal="right" vertical="center" wrapText="1"/>
    </xf>
    <xf numFmtId="0" fontId="15" fillId="0" borderId="92" xfId="0" applyFont="1" applyBorder="1" applyAlignment="1">
      <alignment horizontal="left" vertical="center" wrapText="1" indent="1"/>
    </xf>
    <xf numFmtId="0" fontId="15" fillId="12" borderId="104" xfId="0" applyFont="1" applyFill="1" applyBorder="1" applyAlignment="1">
      <alignment horizontal="left" vertical="center" wrapText="1" indent="1"/>
    </xf>
    <xf numFmtId="1" fontId="16" fillId="0" borderId="92" xfId="0" applyNumberFormat="1" applyFont="1" applyBorder="1" applyAlignment="1">
      <alignment horizontal="center" vertical="center" wrapText="1"/>
    </xf>
    <xf numFmtId="1" fontId="15" fillId="0" borderId="92" xfId="0" applyNumberFormat="1" applyFont="1" applyBorder="1" applyAlignment="1">
      <alignment horizontal="left" vertical="center" wrapText="1" indent="1"/>
    </xf>
    <xf numFmtId="1" fontId="15" fillId="0" borderId="104" xfId="0" applyNumberFormat="1" applyFont="1" applyBorder="1" applyAlignment="1">
      <alignment horizontal="left" vertical="center" wrapText="1" indent="1"/>
    </xf>
    <xf numFmtId="1" fontId="16" fillId="0" borderId="95" xfId="0" applyNumberFormat="1" applyFont="1" applyBorder="1" applyAlignment="1">
      <alignment horizontal="center" vertical="center" wrapText="1"/>
    </xf>
    <xf numFmtId="1" fontId="15" fillId="0" borderId="95" xfId="0" applyNumberFormat="1" applyFont="1" applyBorder="1" applyAlignment="1">
      <alignment horizontal="left" vertical="center" wrapText="1" indent="1"/>
    </xf>
    <xf numFmtId="1" fontId="15" fillId="0" borderId="103" xfId="0" applyNumberFormat="1" applyFont="1" applyBorder="1" applyAlignment="1">
      <alignment horizontal="left" vertical="center" wrapText="1" indent="1"/>
    </xf>
    <xf numFmtId="0" fontId="15" fillId="0" borderId="93" xfId="0" applyFont="1" applyBorder="1" applyAlignment="1">
      <alignment horizontal="left" vertical="center" indent="1"/>
    </xf>
    <xf numFmtId="0" fontId="15" fillId="0" borderId="93" xfId="0" applyFont="1" applyBorder="1" applyAlignment="1">
      <alignment horizontal="left" vertical="center"/>
    </xf>
    <xf numFmtId="0" fontId="15" fillId="0" borderId="95" xfId="0" applyFont="1" applyBorder="1" applyAlignment="1">
      <alignment horizontal="left" vertical="center" indent="1"/>
    </xf>
    <xf numFmtId="0" fontId="15" fillId="0" borderId="95" xfId="0" applyFont="1" applyBorder="1" applyAlignment="1">
      <alignment horizontal="left" vertical="center"/>
    </xf>
    <xf numFmtId="0" fontId="15" fillId="0" borderId="95" xfId="0" applyFont="1" applyBorder="1" applyAlignment="1">
      <alignment horizontal="center" vertical="center" wrapText="1"/>
    </xf>
    <xf numFmtId="164" fontId="16" fillId="0" borderId="95" xfId="0" applyNumberFormat="1" applyFont="1" applyBorder="1" applyAlignment="1">
      <alignment horizontal="right" vertical="center"/>
    </xf>
    <xf numFmtId="164" fontId="18" fillId="0" borderId="95" xfId="0" applyNumberFormat="1" applyFont="1" applyBorder="1" applyAlignment="1">
      <alignment horizontal="right" vertical="center"/>
    </xf>
    <xf numFmtId="0" fontId="15" fillId="0" borderId="95" xfId="0" applyFont="1" applyBorder="1" applyAlignment="1">
      <alignment horizontal="center" vertical="center"/>
    </xf>
    <xf numFmtId="49" fontId="15" fillId="0" borderId="95" xfId="0" applyNumberFormat="1" applyFont="1" applyBorder="1" applyAlignment="1">
      <alignment horizontal="center" vertical="center"/>
    </xf>
    <xf numFmtId="0" fontId="16" fillId="0" borderId="93" xfId="0" applyFont="1" applyBorder="1" applyAlignment="1">
      <alignment vertical="center" wrapText="1"/>
    </xf>
    <xf numFmtId="0" fontId="14" fillId="0" borderId="93" xfId="0" applyFont="1" applyBorder="1" applyAlignment="1">
      <alignment horizontal="center" vertical="center"/>
    </xf>
    <xf numFmtId="0" fontId="25" fillId="0" borderId="93" xfId="0" applyFont="1" applyBorder="1" applyAlignment="1">
      <alignment horizontal="center" vertical="center"/>
    </xf>
    <xf numFmtId="0" fontId="0" fillId="0" borderId="0" xfId="0" applyFont="1" applyAlignment="1"/>
    <xf numFmtId="164" fontId="16" fillId="16" borderId="43" xfId="0" applyNumberFormat="1" applyFont="1" applyFill="1" applyBorder="1" applyAlignment="1">
      <alignment horizontal="right" vertical="center"/>
    </xf>
    <xf numFmtId="0" fontId="0" fillId="0" borderId="0" xfId="0" applyFont="1" applyAlignment="1"/>
    <xf numFmtId="0" fontId="15" fillId="0" borderId="185" xfId="0" applyFont="1" applyBorder="1" applyAlignment="1">
      <alignment horizontal="left" vertical="center" wrapText="1"/>
    </xf>
    <xf numFmtId="0" fontId="19" fillId="0" borderId="185" xfId="0" applyFont="1" applyBorder="1" applyAlignment="1">
      <alignment horizontal="center" vertical="center" wrapText="1"/>
    </xf>
    <xf numFmtId="0" fontId="21" fillId="0" borderId="185" xfId="0" applyFont="1" applyBorder="1" applyAlignment="1">
      <alignment horizontal="center" vertical="center" wrapText="1"/>
    </xf>
    <xf numFmtId="164" fontId="19" fillId="0" borderId="185" xfId="0" applyNumberFormat="1" applyFont="1" applyBorder="1" applyAlignment="1">
      <alignment horizontal="right" vertical="center"/>
    </xf>
    <xf numFmtId="164" fontId="16" fillId="0" borderId="185" xfId="0" applyNumberFormat="1" applyFont="1" applyBorder="1" applyAlignment="1">
      <alignment horizontal="right" vertical="center"/>
    </xf>
    <xf numFmtId="164" fontId="18" fillId="0" borderId="185" xfId="0" applyNumberFormat="1" applyFont="1" applyBorder="1" applyAlignment="1">
      <alignment horizontal="right" vertical="center"/>
    </xf>
    <xf numFmtId="0" fontId="15" fillId="0" borderId="185" xfId="0" applyFont="1" applyBorder="1" applyAlignment="1">
      <alignment horizontal="center" vertical="center"/>
    </xf>
    <xf numFmtId="0" fontId="15" fillId="0" borderId="185" xfId="0" applyFont="1" applyBorder="1" applyAlignment="1">
      <alignment horizontal="center" vertical="center" wrapText="1"/>
    </xf>
    <xf numFmtId="49" fontId="15" fillId="0" borderId="186" xfId="0" applyNumberFormat="1" applyFont="1" applyBorder="1" applyAlignment="1">
      <alignment horizontal="center" vertical="center"/>
    </xf>
    <xf numFmtId="0" fontId="20" fillId="0" borderId="187" xfId="0" applyFont="1" applyBorder="1" applyAlignment="1">
      <alignment horizontal="center" vertical="center"/>
    </xf>
    <xf numFmtId="164" fontId="18" fillId="0" borderId="188" xfId="0" applyNumberFormat="1" applyFont="1" applyBorder="1" applyAlignment="1">
      <alignment horizontal="right" vertical="center"/>
    </xf>
    <xf numFmtId="0" fontId="15" fillId="0" borderId="188" xfId="0" applyFont="1" applyBorder="1" applyAlignment="1">
      <alignment horizontal="center" vertical="center"/>
    </xf>
    <xf numFmtId="0" fontId="15" fillId="0" borderId="188" xfId="0" applyFont="1" applyBorder="1" applyAlignment="1">
      <alignment horizontal="center" vertical="center" wrapText="1"/>
    </xf>
    <xf numFmtId="49" fontId="15" fillId="0" borderId="189" xfId="0" applyNumberFormat="1" applyFont="1" applyBorder="1" applyAlignment="1">
      <alignment horizontal="center" vertical="center"/>
    </xf>
    <xf numFmtId="0" fontId="15" fillId="16" borderId="188" xfId="0" applyFont="1" applyFill="1" applyBorder="1" applyAlignment="1">
      <alignment horizontal="left" vertical="center" wrapText="1" indent="1"/>
    </xf>
    <xf numFmtId="0" fontId="15" fillId="16" borderId="188" xfId="0" applyFont="1" applyFill="1" applyBorder="1" applyAlignment="1">
      <alignment horizontal="left" vertical="center" wrapText="1"/>
    </xf>
    <xf numFmtId="0" fontId="19" fillId="16" borderId="188" xfId="0" applyFont="1" applyFill="1" applyBorder="1" applyAlignment="1">
      <alignment horizontal="center" vertical="center" wrapText="1"/>
    </xf>
    <xf numFmtId="0" fontId="21" fillId="16" borderId="188" xfId="0" applyFont="1" applyFill="1" applyBorder="1" applyAlignment="1">
      <alignment horizontal="center" vertical="center" wrapText="1"/>
    </xf>
    <xf numFmtId="164" fontId="19" fillId="16" borderId="188" xfId="0" applyNumberFormat="1" applyFont="1" applyFill="1" applyBorder="1" applyAlignment="1">
      <alignment horizontal="right" vertical="center"/>
    </xf>
    <xf numFmtId="164" fontId="16" fillId="16" borderId="188" xfId="0" applyNumberFormat="1" applyFont="1" applyFill="1" applyBorder="1" applyAlignment="1">
      <alignment horizontal="right" vertical="center"/>
    </xf>
    <xf numFmtId="0" fontId="17" fillId="0" borderId="184" xfId="0" applyFont="1" applyBorder="1" applyAlignment="1">
      <alignment horizontal="center" vertical="center"/>
    </xf>
    <xf numFmtId="0" fontId="14" fillId="0" borderId="185" xfId="0" applyFont="1" applyBorder="1" applyAlignment="1">
      <alignment horizontal="left" vertical="center" wrapText="1" indent="1"/>
    </xf>
    <xf numFmtId="0" fontId="20" fillId="0" borderId="184" xfId="0" applyFont="1" applyBorder="1" applyAlignment="1">
      <alignment horizontal="center" vertical="center"/>
    </xf>
    <xf numFmtId="0" fontId="15" fillId="16" borderId="185" xfId="0" applyFont="1" applyFill="1" applyBorder="1" applyAlignment="1">
      <alignment horizontal="left" vertical="center" wrapText="1" indent="1"/>
    </xf>
    <xf numFmtId="0" fontId="15" fillId="16" borderId="185" xfId="0" applyFont="1" applyFill="1" applyBorder="1" applyAlignment="1">
      <alignment horizontal="left" vertical="center" wrapText="1"/>
    </xf>
    <xf numFmtId="0" fontId="19" fillId="16" borderId="185" xfId="0" applyFont="1" applyFill="1" applyBorder="1" applyAlignment="1">
      <alignment horizontal="center" vertical="center" wrapText="1"/>
    </xf>
    <xf numFmtId="0" fontId="21" fillId="16" borderId="185" xfId="0" applyFont="1" applyFill="1" applyBorder="1" applyAlignment="1">
      <alignment horizontal="center" vertical="center" wrapText="1"/>
    </xf>
    <xf numFmtId="164" fontId="19" fillId="16" borderId="185" xfId="0" applyNumberFormat="1" applyFont="1" applyFill="1" applyBorder="1" applyAlignment="1">
      <alignment horizontal="right" vertical="center"/>
    </xf>
    <xf numFmtId="164" fontId="16" fillId="16" borderId="185" xfId="0" applyNumberFormat="1" applyFont="1" applyFill="1" applyBorder="1" applyAlignment="1">
      <alignment horizontal="right" vertical="center"/>
    </xf>
    <xf numFmtId="0" fontId="21" fillId="16" borderId="48" xfId="0" applyFont="1" applyFill="1" applyBorder="1" applyAlignment="1">
      <alignment horizontal="center" vertical="center" wrapText="1"/>
    </xf>
    <xf numFmtId="164" fontId="19" fillId="16" borderId="48" xfId="0" applyNumberFormat="1" applyFont="1" applyFill="1" applyBorder="1" applyAlignment="1">
      <alignment horizontal="right" vertical="center"/>
    </xf>
    <xf numFmtId="0" fontId="19" fillId="16" borderId="48" xfId="0" applyFont="1" applyFill="1" applyBorder="1" applyAlignment="1">
      <alignment horizontal="center" vertical="center" wrapText="1"/>
    </xf>
    <xf numFmtId="0" fontId="15" fillId="16" borderId="68" xfId="0" applyFont="1" applyFill="1" applyBorder="1" applyAlignment="1">
      <alignment horizontal="left" vertical="center" wrapText="1" indent="1"/>
    </xf>
    <xf numFmtId="0" fontId="15" fillId="16" borderId="68" xfId="0" applyFont="1" applyFill="1" applyBorder="1" applyAlignment="1">
      <alignment horizontal="left" vertical="center" wrapText="1"/>
    </xf>
    <xf numFmtId="0" fontId="19" fillId="16" borderId="68" xfId="0" applyFont="1" applyFill="1" applyBorder="1" applyAlignment="1">
      <alignment horizontal="center" vertical="center" wrapText="1"/>
    </xf>
    <xf numFmtId="0" fontId="21" fillId="16" borderId="68" xfId="0" applyFont="1" applyFill="1" applyBorder="1" applyAlignment="1">
      <alignment horizontal="center" vertical="center" wrapText="1"/>
    </xf>
    <xf numFmtId="164" fontId="19" fillId="16" borderId="68" xfId="0" applyNumberFormat="1" applyFont="1" applyFill="1" applyBorder="1" applyAlignment="1">
      <alignment horizontal="right" vertical="center"/>
    </xf>
    <xf numFmtId="164" fontId="16" fillId="16" borderId="68" xfId="0" applyNumberFormat="1" applyFont="1" applyFill="1" applyBorder="1" applyAlignment="1">
      <alignment horizontal="right" vertical="center"/>
    </xf>
    <xf numFmtId="1" fontId="16" fillId="0" borderId="92" xfId="0" applyNumberFormat="1" applyFont="1" applyBorder="1" applyAlignment="1">
      <alignment horizontal="center" vertical="center" wrapText="1"/>
    </xf>
    <xf numFmtId="0" fontId="11" fillId="0" borderId="92" xfId="0" applyFont="1" applyBorder="1"/>
    <xf numFmtId="0" fontId="11" fillId="0" borderId="54" xfId="0" applyFont="1" applyBorder="1"/>
    <xf numFmtId="0" fontId="14" fillId="0" borderId="59" xfId="0" applyFont="1" applyBorder="1" applyAlignment="1">
      <alignment horizontal="left" vertical="center" wrapText="1" indent="1"/>
    </xf>
    <xf numFmtId="0" fontId="11" fillId="0" borderId="105" xfId="0" applyFont="1" applyBorder="1" applyAlignment="1">
      <alignment horizontal="left" indent="1"/>
    </xf>
    <xf numFmtId="0" fontId="11" fillId="0" borderId="66" xfId="0" applyFont="1" applyBorder="1" applyAlignment="1">
      <alignment horizontal="left" indent="1"/>
    </xf>
    <xf numFmtId="0" fontId="15" fillId="0" borderId="60" xfId="0" applyFont="1" applyBorder="1" applyAlignment="1">
      <alignment horizontal="left" vertical="center" wrapText="1" indent="1"/>
    </xf>
    <xf numFmtId="0" fontId="11" fillId="0" borderId="92" xfId="0" applyFont="1" applyBorder="1" applyAlignment="1">
      <alignment horizontal="left" indent="1"/>
    </xf>
    <xf numFmtId="0" fontId="11" fillId="0" borderId="95" xfId="0" applyFont="1" applyBorder="1" applyAlignment="1">
      <alignment horizontal="left" indent="1"/>
    </xf>
    <xf numFmtId="0" fontId="14" fillId="0" borderId="40" xfId="0" applyFont="1" applyBorder="1" applyAlignment="1">
      <alignment horizontal="left" vertical="center" wrapText="1" indent="1"/>
    </xf>
    <xf numFmtId="0" fontId="11" fillId="0" borderId="53" xfId="0" applyFont="1" applyBorder="1" applyAlignment="1">
      <alignment horizontal="left" indent="1"/>
    </xf>
    <xf numFmtId="0" fontId="15" fillId="0" borderId="41" xfId="0" applyFont="1" applyBorder="1" applyAlignment="1">
      <alignment horizontal="left" vertical="center" wrapText="1" indent="1"/>
    </xf>
    <xf numFmtId="0" fontId="11" fillId="0" borderId="54" xfId="0" applyFont="1" applyBorder="1" applyAlignment="1">
      <alignment horizontal="left" indent="1"/>
    </xf>
    <xf numFmtId="0" fontId="14" fillId="0" borderId="41" xfId="0" applyFont="1" applyBorder="1" applyAlignment="1">
      <alignment horizontal="left" vertical="center" wrapText="1" indent="1"/>
    </xf>
    <xf numFmtId="0" fontId="14" fillId="0" borderId="105" xfId="0" applyFont="1" applyBorder="1" applyAlignment="1">
      <alignment horizontal="left" vertical="center" wrapText="1" indent="1"/>
    </xf>
    <xf numFmtId="0" fontId="15" fillId="0" borderId="92" xfId="0" applyFont="1" applyBorder="1" applyAlignment="1">
      <alignment horizontal="left" vertical="center" wrapText="1" indent="1"/>
    </xf>
    <xf numFmtId="1" fontId="16" fillId="0" borderId="60" xfId="0" applyNumberFormat="1" applyFont="1" applyBorder="1" applyAlignment="1">
      <alignment horizontal="center" vertical="center" wrapText="1"/>
    </xf>
    <xf numFmtId="0" fontId="11" fillId="0" borderId="95" xfId="0" applyFont="1" applyBorder="1"/>
    <xf numFmtId="0" fontId="15" fillId="12" borderId="60" xfId="0" applyFont="1" applyFill="1" applyBorder="1" applyAlignment="1">
      <alignment horizontal="left" vertical="center" wrapText="1" indent="1"/>
    </xf>
    <xf numFmtId="0" fontId="14" fillId="0" borderId="92" xfId="0" applyFont="1" applyBorder="1" applyAlignment="1">
      <alignment horizontal="left" vertical="center" wrapText="1" indent="1"/>
    </xf>
    <xf numFmtId="0" fontId="14" fillId="0" borderId="60" xfId="0" applyFont="1" applyBorder="1" applyAlignment="1">
      <alignment horizontal="left" vertical="center" wrapText="1" indent="1"/>
    </xf>
    <xf numFmtId="0" fontId="15" fillId="0" borderId="104" xfId="0" applyFont="1" applyBorder="1" applyAlignment="1">
      <alignment horizontal="left" vertical="center" wrapText="1" indent="1"/>
    </xf>
    <xf numFmtId="0" fontId="11" fillId="0" borderId="104" xfId="0" applyFont="1" applyBorder="1" applyAlignment="1">
      <alignment horizontal="left" indent="1"/>
    </xf>
    <xf numFmtId="0" fontId="11" fillId="0" borderId="55" xfId="0" applyFont="1" applyBorder="1" applyAlignment="1">
      <alignment horizontal="left" indent="1"/>
    </xf>
    <xf numFmtId="0" fontId="15" fillId="0" borderId="102" xfId="0" applyFont="1" applyBorder="1" applyAlignment="1">
      <alignment horizontal="left" vertical="center" wrapText="1" indent="1"/>
    </xf>
    <xf numFmtId="0" fontId="11" fillId="0" borderId="103" xfId="0" applyFont="1" applyBorder="1" applyAlignment="1">
      <alignment horizontal="left" indent="1"/>
    </xf>
    <xf numFmtId="1" fontId="16" fillId="12" borderId="41" xfId="0" applyNumberFormat="1" applyFont="1" applyFill="1" applyBorder="1" applyAlignment="1">
      <alignment horizontal="center" vertical="center" wrapText="1"/>
    </xf>
    <xf numFmtId="0" fontId="15" fillId="12" borderId="92" xfId="0" applyFont="1" applyFill="1" applyBorder="1" applyAlignment="1">
      <alignment horizontal="left" vertical="center" wrapText="1" indent="1"/>
    </xf>
    <xf numFmtId="1" fontId="16" fillId="12" borderId="92" xfId="0" applyNumberFormat="1" applyFont="1" applyFill="1" applyBorder="1" applyAlignment="1">
      <alignment horizontal="center" vertical="center" wrapText="1"/>
    </xf>
    <xf numFmtId="1" fontId="16" fillId="0" borderId="41" xfId="0" applyNumberFormat="1" applyFont="1" applyBorder="1" applyAlignment="1">
      <alignment horizontal="center" vertical="center" wrapText="1"/>
    </xf>
    <xf numFmtId="0" fontId="15" fillId="0" borderId="101" xfId="0" applyFont="1" applyBorder="1" applyAlignment="1">
      <alignment horizontal="left" vertical="center" wrapText="1" indent="1"/>
    </xf>
    <xf numFmtId="0" fontId="15" fillId="12" borderId="41" xfId="0" applyFont="1" applyFill="1" applyBorder="1" applyAlignment="1">
      <alignment horizontal="left" vertical="center" wrapText="1" indent="1"/>
    </xf>
    <xf numFmtId="0" fontId="15" fillId="0" borderId="110" xfId="0" applyFont="1" applyBorder="1" applyAlignment="1">
      <alignment horizontal="left" vertical="center" wrapText="1" indent="1"/>
    </xf>
    <xf numFmtId="0" fontId="11" fillId="0" borderId="112" xfId="0" applyFont="1" applyBorder="1" applyAlignment="1">
      <alignment horizontal="left" indent="1"/>
    </xf>
    <xf numFmtId="0" fontId="11" fillId="0" borderId="114" xfId="0" applyFont="1" applyBorder="1" applyAlignment="1">
      <alignment horizontal="left" indent="1"/>
    </xf>
    <xf numFmtId="1" fontId="16" fillId="12" borderId="60" xfId="0" applyNumberFormat="1" applyFont="1" applyFill="1" applyBorder="1" applyAlignment="1">
      <alignment horizontal="center" vertical="center" wrapText="1"/>
    </xf>
    <xf numFmtId="0" fontId="14" fillId="0" borderId="109" xfId="0" applyFont="1" applyBorder="1" applyAlignment="1">
      <alignment horizontal="left" vertical="center" wrapText="1" indent="1"/>
    </xf>
    <xf numFmtId="0" fontId="11" fillId="0" borderId="111" xfId="0" applyFont="1" applyBorder="1" applyAlignment="1">
      <alignment horizontal="left" indent="1"/>
    </xf>
    <xf numFmtId="0" fontId="11" fillId="0" borderId="113" xfId="0" applyFont="1" applyBorder="1" applyAlignment="1">
      <alignment horizontal="left" indent="1"/>
    </xf>
    <xf numFmtId="0" fontId="15" fillId="12" borderId="104" xfId="0" applyFont="1" applyFill="1" applyBorder="1" applyAlignment="1">
      <alignment horizontal="left" vertical="center" wrapText="1" indent="1"/>
    </xf>
    <xf numFmtId="0" fontId="15" fillId="12" borderId="102" xfId="0" applyFont="1" applyFill="1" applyBorder="1" applyAlignment="1">
      <alignment horizontal="left" vertical="center" wrapText="1" indent="1"/>
    </xf>
    <xf numFmtId="0" fontId="11" fillId="0" borderId="100" xfId="0" applyFont="1" applyBorder="1"/>
    <xf numFmtId="0" fontId="14" fillId="12" borderId="105" xfId="0" applyFont="1" applyFill="1" applyBorder="1" applyAlignment="1">
      <alignment horizontal="left" vertical="center" wrapText="1" indent="1"/>
    </xf>
    <xf numFmtId="0" fontId="14" fillId="12" borderId="92" xfId="0" applyFont="1" applyFill="1" applyBorder="1" applyAlignment="1">
      <alignment horizontal="left" vertical="center" wrapText="1" indent="1"/>
    </xf>
    <xf numFmtId="0" fontId="4" fillId="0" borderId="0" xfId="0" applyFont="1" applyAlignment="1">
      <alignment horizontal="center" vertical="center"/>
    </xf>
    <xf numFmtId="0" fontId="0" fillId="0" borderId="0" xfId="0" applyFont="1" applyAlignment="1"/>
    <xf numFmtId="0" fontId="15" fillId="0" borderId="46" xfId="0" applyFont="1" applyBorder="1" applyAlignment="1">
      <alignment horizontal="left" vertical="center" wrapText="1"/>
    </xf>
    <xf numFmtId="0" fontId="11" fillId="0" borderId="98" xfId="0" applyFont="1" applyBorder="1"/>
    <xf numFmtId="0" fontId="11" fillId="0" borderId="58" xfId="0" applyFont="1" applyBorder="1"/>
    <xf numFmtId="0" fontId="15" fillId="0" borderId="65" xfId="0" applyFont="1" applyBorder="1" applyAlignment="1">
      <alignment horizontal="left" vertical="center" wrapText="1"/>
    </xf>
    <xf numFmtId="0" fontId="11" fillId="0" borderId="69" xfId="0" applyFont="1" applyBorder="1"/>
    <xf numFmtId="0" fontId="15" fillId="0" borderId="98" xfId="0" applyFont="1" applyBorder="1" applyAlignment="1">
      <alignment horizontal="left" vertical="center" wrapText="1"/>
    </xf>
    <xf numFmtId="0" fontId="9" fillId="9" borderId="33" xfId="0" applyFont="1" applyFill="1" applyBorder="1" applyAlignment="1">
      <alignment horizontal="center" vertical="center" wrapText="1"/>
    </xf>
    <xf numFmtId="0" fontId="11" fillId="0" borderId="32" xfId="0" applyFont="1" applyBorder="1"/>
    <xf numFmtId="0" fontId="9" fillId="9" borderId="22" xfId="0" applyFont="1" applyFill="1" applyBorder="1" applyAlignment="1">
      <alignment horizontal="center" vertical="center" wrapText="1"/>
    </xf>
    <xf numFmtId="0" fontId="11" fillId="0" borderId="34" xfId="0" applyFont="1" applyBorder="1"/>
    <xf numFmtId="0" fontId="9" fillId="7" borderId="16" xfId="0" applyFont="1" applyFill="1" applyBorder="1" applyAlignment="1">
      <alignment horizontal="center" vertical="center" wrapText="1"/>
    </xf>
    <xf numFmtId="0" fontId="11" fillId="0" borderId="28" xfId="0" applyFont="1" applyBorder="1"/>
    <xf numFmtId="0" fontId="15" fillId="0" borderId="98" xfId="0" applyFont="1" applyBorder="1" applyAlignment="1">
      <alignment horizontal="center" vertical="center" wrapText="1"/>
    </xf>
    <xf numFmtId="0" fontId="15" fillId="0" borderId="46" xfId="0" applyFont="1" applyBorder="1" applyAlignment="1">
      <alignment horizontal="left" vertical="center" wrapText="1" indent="1"/>
    </xf>
    <xf numFmtId="0" fontId="11" fillId="0" borderId="98" xfId="0" applyFont="1" applyBorder="1" applyAlignment="1">
      <alignment horizontal="left" indent="1"/>
    </xf>
    <xf numFmtId="0" fontId="11" fillId="0" borderId="58" xfId="0" applyFont="1" applyBorder="1" applyAlignment="1">
      <alignment horizontal="left" indent="1"/>
    </xf>
    <xf numFmtId="0" fontId="1"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xf numFmtId="0" fontId="5" fillId="0" borderId="0" xfId="0" applyFont="1" applyAlignment="1">
      <alignment horizontal="center" vertical="center"/>
    </xf>
    <xf numFmtId="0" fontId="10" fillId="3" borderId="5" xfId="0" applyFont="1" applyFill="1" applyBorder="1" applyAlignment="1">
      <alignment horizontal="center" vertical="center" wrapText="1"/>
    </xf>
    <xf numFmtId="0" fontId="11" fillId="0" borderId="6" xfId="0" applyFont="1" applyBorder="1"/>
    <xf numFmtId="0" fontId="10" fillId="4" borderId="7" xfId="0" applyFont="1" applyFill="1" applyBorder="1" applyAlignment="1">
      <alignment horizontal="center" vertical="center" wrapText="1"/>
    </xf>
    <xf numFmtId="0" fontId="11" fillId="0" borderId="8" xfId="0" applyFont="1" applyBorder="1"/>
    <xf numFmtId="0" fontId="11" fillId="0" borderId="9" xfId="0" applyFont="1" applyBorder="1"/>
    <xf numFmtId="0" fontId="10" fillId="5" borderId="10" xfId="0" applyFont="1" applyFill="1" applyBorder="1" applyAlignment="1">
      <alignment horizontal="center" vertical="center" wrapText="1"/>
    </xf>
    <xf numFmtId="0" fontId="11" fillId="0" borderId="11" xfId="0" applyFont="1" applyBorder="1"/>
    <xf numFmtId="0" fontId="11" fillId="0" borderId="12" xfId="0" applyFont="1" applyBorder="1"/>
    <xf numFmtId="0" fontId="10" fillId="6" borderId="13" xfId="0" applyFont="1" applyFill="1" applyBorder="1" applyAlignment="1">
      <alignment horizontal="center" vertical="center" wrapText="1"/>
    </xf>
    <xf numFmtId="0" fontId="11" fillId="0" borderId="14" xfId="0" applyFont="1" applyBorder="1"/>
    <xf numFmtId="0" fontId="11" fillId="0" borderId="15" xfId="0" applyFont="1" applyBorder="1"/>
    <xf numFmtId="0" fontId="9" fillId="9" borderId="20" xfId="0" applyFont="1" applyFill="1" applyBorder="1" applyAlignment="1">
      <alignment horizontal="center" vertical="center" wrapText="1"/>
    </xf>
    <xf numFmtId="0" fontId="11" fillId="0" borderId="21" xfId="0" applyFont="1" applyBorder="1"/>
    <xf numFmtId="0" fontId="9" fillId="10" borderId="23" xfId="0" applyFont="1" applyFill="1" applyBorder="1" applyAlignment="1">
      <alignment horizontal="center" vertical="center" wrapText="1"/>
    </xf>
    <xf numFmtId="0" fontId="11" fillId="0" borderId="24" xfId="0" applyFont="1" applyBorder="1"/>
    <xf numFmtId="0" fontId="11" fillId="0" borderId="25" xfId="0" applyFont="1" applyBorder="1"/>
    <xf numFmtId="0" fontId="9" fillId="10" borderId="26" xfId="0" applyFont="1" applyFill="1" applyBorder="1" applyAlignment="1">
      <alignment horizontal="center" vertical="center" wrapText="1"/>
    </xf>
    <xf numFmtId="0" fontId="9" fillId="10" borderId="27" xfId="0" applyFont="1" applyFill="1" applyBorder="1" applyAlignment="1">
      <alignment horizontal="center" vertical="center" wrapText="1"/>
    </xf>
    <xf numFmtId="0" fontId="11" fillId="0" borderId="38" xfId="0" applyFont="1" applyBorder="1"/>
    <xf numFmtId="0" fontId="9" fillId="8" borderId="18" xfId="0" applyFont="1" applyFill="1" applyBorder="1" applyAlignment="1">
      <alignment horizontal="center" vertical="center" wrapText="1"/>
    </xf>
    <xf numFmtId="0" fontId="11" fillId="0" borderId="30" xfId="0" applyFont="1" applyBorder="1"/>
    <xf numFmtId="0" fontId="9" fillId="9" borderId="19" xfId="0" applyFont="1" applyFill="1" applyBorder="1" applyAlignment="1">
      <alignment horizontal="center" vertical="center" wrapText="1"/>
    </xf>
    <xf numFmtId="0" fontId="11" fillId="0" borderId="31" xfId="0" applyFont="1" applyBorder="1"/>
    <xf numFmtId="0" fontId="9" fillId="2" borderId="4" xfId="0" applyFont="1" applyFill="1" applyBorder="1" applyAlignment="1">
      <alignment horizontal="center" vertical="center" textRotation="90"/>
    </xf>
    <xf numFmtId="0" fontId="11" fillId="0" borderId="85" xfId="0" applyFont="1" applyBorder="1"/>
    <xf numFmtId="0" fontId="9" fillId="7" borderId="17" xfId="0" applyFont="1" applyFill="1" applyBorder="1" applyAlignment="1">
      <alignment horizontal="center" vertical="center" wrapText="1"/>
    </xf>
    <xf numFmtId="0" fontId="11" fillId="0" borderId="29" xfId="0" applyFont="1" applyBorder="1"/>
    <xf numFmtId="0" fontId="16" fillId="0" borderId="92" xfId="0" applyFont="1" applyBorder="1" applyAlignment="1">
      <alignment horizontal="center" vertical="center" wrapText="1"/>
    </xf>
    <xf numFmtId="0" fontId="15" fillId="0" borderId="65" xfId="0" applyFont="1" applyBorder="1" applyAlignment="1">
      <alignment horizontal="left" vertical="center" wrapText="1" indent="1"/>
    </xf>
    <xf numFmtId="0" fontId="11" fillId="0" borderId="69" xfId="0" applyFont="1" applyBorder="1" applyAlignment="1">
      <alignment horizontal="left" indent="1"/>
    </xf>
    <xf numFmtId="0" fontId="15" fillId="0" borderId="98" xfId="0" applyFont="1" applyBorder="1" applyAlignment="1">
      <alignment horizontal="left" vertical="center" wrapText="1" indent="1"/>
    </xf>
    <xf numFmtId="4" fontId="22" fillId="2" borderId="120" xfId="0" applyNumberFormat="1" applyFont="1" applyFill="1" applyBorder="1" applyAlignment="1">
      <alignment horizontal="left" vertical="center" wrapText="1" indent="1"/>
    </xf>
    <xf numFmtId="0" fontId="11" fillId="0" borderId="120" xfId="0" applyFont="1" applyBorder="1" applyAlignment="1">
      <alignment horizontal="left" indent="1"/>
    </xf>
    <xf numFmtId="0" fontId="15" fillId="0" borderId="93" xfId="0" applyFont="1" applyBorder="1" applyAlignment="1">
      <alignment horizontal="left" vertical="center" wrapText="1" indent="1"/>
    </xf>
    <xf numFmtId="4" fontId="23" fillId="2" borderId="116" xfId="0" applyNumberFormat="1" applyFont="1" applyFill="1" applyBorder="1" applyAlignment="1">
      <alignment horizontal="center" vertical="center" wrapText="1"/>
    </xf>
    <xf numFmtId="0" fontId="11" fillId="0" borderId="121" xfId="0" applyFont="1" applyBorder="1"/>
    <xf numFmtId="0" fontId="11" fillId="0" borderId="117" xfId="0" applyFont="1" applyBorder="1"/>
    <xf numFmtId="0" fontId="15" fillId="0" borderId="89" xfId="0" applyFont="1" applyBorder="1" applyAlignment="1">
      <alignment horizontal="left" vertical="center" wrapText="1" indent="1"/>
    </xf>
    <xf numFmtId="0" fontId="15" fillId="0" borderId="86" xfId="0" applyFont="1" applyBorder="1" applyAlignment="1">
      <alignment horizontal="left" vertical="center" wrapText="1" indent="1"/>
    </xf>
    <xf numFmtId="0" fontId="11" fillId="0" borderId="87" xfId="0" applyFont="1" applyBorder="1" applyAlignment="1">
      <alignment horizontal="left" indent="1"/>
    </xf>
    <xf numFmtId="0" fontId="11" fillId="0" borderId="88" xfId="0" applyFont="1" applyBorder="1" applyAlignment="1">
      <alignment horizontal="left" indent="1"/>
    </xf>
    <xf numFmtId="0" fontId="15" fillId="12" borderId="101" xfId="0" applyFont="1" applyFill="1" applyBorder="1" applyAlignment="1">
      <alignment horizontal="left" vertical="center" wrapText="1" indent="1"/>
    </xf>
    <xf numFmtId="0" fontId="14" fillId="0" borderId="104" xfId="0" applyFont="1" applyBorder="1" applyAlignment="1">
      <alignment horizontal="left" vertical="center" wrapText="1" indent="1"/>
    </xf>
    <xf numFmtId="4" fontId="22" fillId="2" borderId="121" xfId="0" applyNumberFormat="1" applyFont="1" applyFill="1" applyBorder="1" applyAlignment="1">
      <alignment horizontal="left" vertical="center" wrapText="1" indent="1"/>
    </xf>
    <xf numFmtId="0" fontId="11" fillId="0" borderId="121" xfId="0" applyFont="1" applyBorder="1" applyAlignment="1">
      <alignment horizontal="left" indent="1"/>
    </xf>
    <xf numFmtId="4" fontId="23" fillId="2" borderId="123" xfId="0" applyNumberFormat="1" applyFont="1" applyFill="1" applyBorder="1" applyAlignment="1">
      <alignment horizontal="center" vertical="center" wrapText="1"/>
    </xf>
    <xf numFmtId="0" fontId="11" fillId="0" borderId="120" xfId="0" applyFont="1" applyBorder="1"/>
    <xf numFmtId="0" fontId="11" fillId="0" borderId="124" xfId="0" applyFont="1" applyBorder="1"/>
    <xf numFmtId="4" fontId="22" fillId="2" borderId="127" xfId="0" applyNumberFormat="1" applyFont="1" applyFill="1" applyBorder="1" applyAlignment="1">
      <alignment horizontal="left" vertical="center" wrapText="1" indent="1"/>
    </xf>
    <xf numFmtId="0" fontId="11" fillId="0" borderId="127" xfId="0" applyFont="1" applyBorder="1" applyAlignment="1">
      <alignment horizontal="left" indent="1"/>
    </xf>
    <xf numFmtId="4" fontId="23" fillId="2" borderId="129" xfId="0" applyNumberFormat="1" applyFont="1" applyFill="1" applyBorder="1" applyAlignment="1">
      <alignment horizontal="center" vertical="center" wrapText="1"/>
    </xf>
    <xf numFmtId="0" fontId="11" fillId="0" borderId="127" xfId="0" applyFont="1" applyBorder="1"/>
    <xf numFmtId="0" fontId="11" fillId="0" borderId="130" xfId="0" applyFont="1" applyBorder="1"/>
    <xf numFmtId="0" fontId="9" fillId="0" borderId="0" xfId="0" applyFont="1" applyAlignment="1">
      <alignment horizontal="center" vertical="center" wrapText="1"/>
    </xf>
    <xf numFmtId="0" fontId="15" fillId="12" borderId="98" xfId="0" applyFont="1" applyFill="1" applyBorder="1" applyAlignment="1">
      <alignment horizontal="left" vertical="center" wrapText="1" indent="1"/>
    </xf>
    <xf numFmtId="0" fontId="15" fillId="12" borderId="46" xfId="0" applyFont="1" applyFill="1" applyBorder="1" applyAlignment="1">
      <alignment horizontal="left" vertical="center" wrapText="1" indent="1"/>
    </xf>
    <xf numFmtId="0" fontId="14" fillId="0" borderId="86" xfId="0" applyFont="1" applyBorder="1" applyAlignment="1">
      <alignment horizontal="left" vertical="center" wrapText="1" indent="1"/>
    </xf>
    <xf numFmtId="0" fontId="15" fillId="0" borderId="106" xfId="0" applyFont="1" applyBorder="1" applyAlignment="1">
      <alignment horizontal="left" vertical="center" wrapText="1" indent="1"/>
    </xf>
    <xf numFmtId="0" fontId="11" fillId="0" borderId="117" xfId="0" applyFont="1" applyBorder="1" applyAlignment="1">
      <alignment horizontal="left" indent="1"/>
    </xf>
    <xf numFmtId="0" fontId="11" fillId="0" borderId="108" xfId="0" applyFont="1" applyBorder="1" applyAlignment="1">
      <alignment horizontal="left" indent="1"/>
    </xf>
    <xf numFmtId="4" fontId="22" fillId="2" borderId="96" xfId="0" applyNumberFormat="1" applyFont="1" applyFill="1" applyBorder="1" applyAlignment="1">
      <alignment horizontal="left" vertical="center" wrapText="1" indent="1"/>
    </xf>
    <xf numFmtId="0" fontId="11" fillId="0" borderId="96" xfId="0" applyFont="1" applyBorder="1" applyAlignment="1">
      <alignment horizontal="left" indent="1"/>
    </xf>
    <xf numFmtId="0" fontId="14" fillId="0" borderId="87" xfId="0" applyFont="1" applyBorder="1" applyAlignment="1">
      <alignment horizontal="left" vertical="center" wrapText="1" indent="1"/>
    </xf>
    <xf numFmtId="0" fontId="15" fillId="0" borderId="87" xfId="0" applyFont="1" applyBorder="1" applyAlignment="1">
      <alignment horizontal="left" vertical="center" wrapText="1" indent="1"/>
    </xf>
    <xf numFmtId="0" fontId="15" fillId="0" borderId="69" xfId="0" applyFont="1" applyBorder="1" applyAlignment="1">
      <alignment horizontal="left" vertical="center" wrapText="1" indent="1"/>
    </xf>
    <xf numFmtId="0" fontId="14" fillId="0" borderId="66" xfId="0" applyFont="1" applyBorder="1" applyAlignment="1">
      <alignment horizontal="left" vertical="center" wrapText="1" indent="1"/>
    </xf>
    <xf numFmtId="0" fontId="15" fillId="0" borderId="95" xfId="0" applyFont="1" applyBorder="1" applyAlignment="1">
      <alignment horizontal="left" vertical="center" wrapText="1" indent="1"/>
    </xf>
    <xf numFmtId="0" fontId="14" fillId="0" borderId="95" xfId="0" applyFont="1" applyBorder="1" applyAlignment="1">
      <alignment horizontal="left" vertical="center" wrapText="1" indent="1"/>
    </xf>
    <xf numFmtId="1" fontId="16" fillId="12" borderId="95" xfId="0" applyNumberFormat="1" applyFont="1" applyFill="1" applyBorder="1" applyAlignment="1">
      <alignment horizontal="center" vertical="center" wrapText="1"/>
    </xf>
    <xf numFmtId="1" fontId="16" fillId="0" borderId="95" xfId="0" applyNumberFormat="1" applyFont="1" applyBorder="1" applyAlignment="1">
      <alignment horizontal="center" vertical="center" wrapText="1"/>
    </xf>
    <xf numFmtId="0" fontId="15" fillId="12" borderId="95" xfId="0" applyFont="1" applyFill="1" applyBorder="1" applyAlignment="1">
      <alignment horizontal="left" vertical="center" wrapText="1" indent="1"/>
    </xf>
    <xf numFmtId="0" fontId="15" fillId="0" borderId="88" xfId="0" applyFont="1" applyBorder="1" applyAlignment="1">
      <alignment horizontal="left" vertical="center" wrapText="1" indent="1"/>
    </xf>
    <xf numFmtId="0" fontId="38" fillId="0" borderId="1" xfId="0" applyFont="1" applyBorder="1" applyAlignment="1">
      <alignment horizontal="center" vertical="center"/>
    </xf>
    <xf numFmtId="0" fontId="11" fillId="0" borderId="2" xfId="0" applyFont="1" applyBorder="1"/>
    <xf numFmtId="0" fontId="40" fillId="0" borderId="0" xfId="0" applyFont="1" applyAlignment="1">
      <alignment horizontal="center" vertical="center" wrapText="1"/>
    </xf>
    <xf numFmtId="0" fontId="42" fillId="0" borderId="166" xfId="0" applyFont="1" applyBorder="1" applyAlignment="1">
      <alignment horizontal="center" vertical="center"/>
    </xf>
    <xf numFmtId="0" fontId="11" fillId="0" borderId="168" xfId="0" applyFont="1" applyBorder="1"/>
    <xf numFmtId="0" fontId="42" fillId="0" borderId="166" xfId="0" applyFont="1" applyBorder="1" applyAlignment="1">
      <alignment horizontal="left" vertical="center" wrapText="1"/>
    </xf>
    <xf numFmtId="0" fontId="11" fillId="0" borderId="169" xfId="0" applyFont="1" applyBorder="1"/>
    <xf numFmtId="0" fontId="38" fillId="0" borderId="109" xfId="0" applyFont="1" applyBorder="1" applyAlignment="1">
      <alignment horizontal="center" vertical="center"/>
    </xf>
    <xf numFmtId="0" fontId="11" fillId="0" borderId="170" xfId="0" applyFont="1" applyBorder="1"/>
    <xf numFmtId="0" fontId="11" fillId="0" borderId="171" xfId="0" applyFont="1" applyBorder="1"/>
    <xf numFmtId="0" fontId="38" fillId="0" borderId="0" xfId="0" applyFont="1" applyAlignment="1">
      <alignment horizontal="center" vertical="center" wrapText="1"/>
    </xf>
    <xf numFmtId="0" fontId="50" fillId="0" borderId="166" xfId="0" applyFont="1" applyBorder="1" applyAlignment="1">
      <alignment horizontal="left" vertical="center" wrapText="1"/>
    </xf>
    <xf numFmtId="0" fontId="48" fillId="0" borderId="0" xfId="0" applyFont="1" applyAlignment="1">
      <alignment horizontal="center" vertical="center"/>
    </xf>
    <xf numFmtId="0" fontId="42" fillId="0" borderId="169" xfId="0" applyFont="1" applyBorder="1" applyAlignment="1">
      <alignment horizontal="left" vertical="center" wrapText="1"/>
    </xf>
    <xf numFmtId="0" fontId="50" fillId="0" borderId="169" xfId="0" applyFont="1" applyBorder="1" applyAlignment="1">
      <alignment horizontal="left" vertical="center" wrapText="1"/>
    </xf>
    <xf numFmtId="0" fontId="63" fillId="2" borderId="39" xfId="0" applyFont="1" applyFill="1" applyBorder="1" applyAlignment="1">
      <alignment horizontal="center" vertical="center" textRotation="90" wrapText="1"/>
    </xf>
    <xf numFmtId="0" fontId="64" fillId="0" borderId="84" xfId="0" applyFont="1" applyBorder="1"/>
    <xf numFmtId="0" fontId="64" fillId="0" borderId="75" xfId="0" applyFont="1" applyBorder="1"/>
    <xf numFmtId="0" fontId="63" fillId="2" borderId="76" xfId="0" applyFont="1" applyFill="1" applyBorder="1" applyAlignment="1">
      <alignment horizontal="center" vertical="center" textRotation="90" wrapText="1"/>
    </xf>
    <xf numFmtId="0" fontId="63" fillId="2" borderId="85" xfId="0" applyFont="1" applyFill="1" applyBorder="1" applyAlignment="1">
      <alignment vertical="center" textRotation="90" wrapText="1"/>
    </xf>
    <xf numFmtId="0" fontId="65" fillId="2" borderId="39" xfId="0" applyFont="1" applyFill="1" applyBorder="1" applyAlignment="1">
      <alignment horizontal="center" vertical="center" textRotation="90" wrapText="1"/>
    </xf>
    <xf numFmtId="0" fontId="63" fillId="2" borderId="85" xfId="0" applyFont="1" applyFill="1" applyBorder="1" applyAlignment="1">
      <alignment vertical="center" wrapText="1"/>
    </xf>
    <xf numFmtId="0" fontId="63" fillId="2" borderId="84" xfId="0" applyFont="1" applyFill="1" applyBorder="1" applyAlignment="1">
      <alignment horizontal="center" vertical="center" textRotation="90" wrapText="1"/>
    </xf>
    <xf numFmtId="0" fontId="63" fillId="2" borderId="183" xfId="0" applyFont="1" applyFill="1" applyBorder="1" applyAlignment="1">
      <alignment horizontal="center" vertical="center" textRotation="90" wrapText="1"/>
    </xf>
    <xf numFmtId="0" fontId="63" fillId="2" borderId="182" xfId="0" applyFont="1" applyFill="1" applyBorder="1" applyAlignment="1">
      <alignment horizontal="center" vertical="center" textRotation="90" wrapText="1"/>
    </xf>
    <xf numFmtId="0" fontId="63" fillId="2" borderId="99" xfId="0" applyFont="1" applyFill="1" applyBorder="1" applyAlignment="1">
      <alignment horizontal="center" vertical="center" textRotation="90" wrapText="1"/>
    </xf>
    <xf numFmtId="0" fontId="64" fillId="0" borderId="10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1.xml"/><Relationship Id="rId2" Type="http://schemas.openxmlformats.org/officeDocument/2006/relationships/worksheet" Target="worksheets/sheet2.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calcChain" Target="calcChain.xml"/><Relationship Id="rId5" Type="http://schemas.openxmlformats.org/officeDocument/2006/relationships/worksheet" Target="worksheets/sheet5.xml"/><Relationship Id="rId2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7</xdr:col>
      <xdr:colOff>238125</xdr:colOff>
      <xdr:row>0</xdr:row>
      <xdr:rowOff>266700</xdr:rowOff>
    </xdr:from>
    <xdr:ext cx="1304925" cy="132397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266700</xdr:colOff>
      <xdr:row>0</xdr:row>
      <xdr:rowOff>247650</xdr:rowOff>
    </xdr:from>
    <xdr:ext cx="1304925" cy="1323975"/>
    <xdr:pic>
      <xdr:nvPicPr>
        <xdr:cNvPr id="3"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29</xdr:col>
      <xdr:colOff>390525</xdr:colOff>
      <xdr:row>0</xdr:row>
      <xdr:rowOff>247650</xdr:rowOff>
    </xdr:from>
    <xdr:ext cx="1304925" cy="1323975"/>
    <xdr:pic>
      <xdr:nvPicPr>
        <xdr:cNvPr id="4"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Mach/Downloads/Users/Deplan/Desktop/DEPLAN%202015/POA%20A&#209;O%202015/UAIC%20POA%20PAC%202015%20Ajustado%20con%20correc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TMach/Downloads/Users/FMaza/Downloads/POA%20PAC%202018%20por%20Dependenci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TMach/Downloads/Users/Eunice/Desktop/Escritorio/POA%20PAC%202016/Unidades%20Acad&#233;micas/UAIC%20POA%20PAC%202016%20sin%20f&#243;rmu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PAC CONSOLIDADO"/>
      <sheetName val="UAIC"/>
      <sheetName val="UAIC Laboratorios"/>
      <sheetName val="PRODUCTO"/>
      <sheetName val="PND"/>
      <sheetName val="Estrategias DAFO"/>
      <sheetName val="PEDI"/>
    </sheetNames>
    <sheetDataSet>
      <sheetData sheetId="0" refreshError="1"/>
      <sheetData sheetId="1" refreshError="1"/>
      <sheetData sheetId="2" refreshError="1"/>
      <sheetData sheetId="3" refreshError="1">
        <row r="2">
          <cell r="A2" t="str">
            <v>Cursos Sercop</v>
          </cell>
          <cell r="B2" t="str">
            <v>Unidad</v>
          </cell>
          <cell r="C2">
            <v>800</v>
          </cell>
          <cell r="D2" t="str">
            <v>SERVICIO</v>
          </cell>
        </row>
        <row r="3">
          <cell r="A3">
            <v>0</v>
          </cell>
          <cell r="B3">
            <v>0</v>
          </cell>
          <cell r="C3">
            <v>0</v>
          </cell>
          <cell r="D3">
            <v>0</v>
          </cell>
        </row>
        <row r="6">
          <cell r="A6" t="str">
            <v>Archivadores Leizt 8cm Azul y Negro</v>
          </cell>
          <cell r="B6" t="str">
            <v>unidad</v>
          </cell>
          <cell r="C6">
            <v>1.28</v>
          </cell>
          <cell r="D6" t="str">
            <v>BIEN</v>
          </cell>
        </row>
        <row r="7">
          <cell r="A7" t="str">
            <v>Borrador de queso, marca Pelikan</v>
          </cell>
          <cell r="B7" t="str">
            <v>unidad</v>
          </cell>
          <cell r="C7">
            <v>0.28000000000000003</v>
          </cell>
          <cell r="D7" t="str">
            <v>BIEN</v>
          </cell>
        </row>
        <row r="8">
          <cell r="A8" t="str">
            <v>Borradores de Pizarra</v>
          </cell>
          <cell r="B8" t="str">
            <v>Unidad</v>
          </cell>
          <cell r="C8">
            <v>2.9</v>
          </cell>
          <cell r="D8" t="str">
            <v>BIEN</v>
          </cell>
        </row>
        <row r="9">
          <cell r="A9" t="str">
            <v>Cajas de grapas 23/10</v>
          </cell>
          <cell r="B9" t="str">
            <v>Unidad</v>
          </cell>
          <cell r="C9">
            <v>2</v>
          </cell>
          <cell r="D9" t="str">
            <v>BIEN</v>
          </cell>
        </row>
        <row r="10">
          <cell r="A10" t="str">
            <v>Carpetas de Carton</v>
          </cell>
          <cell r="B10" t="str">
            <v>Unidad</v>
          </cell>
          <cell r="C10">
            <v>0.35</v>
          </cell>
          <cell r="D10" t="str">
            <v>BIEN</v>
          </cell>
        </row>
        <row r="11">
          <cell r="A11" t="str">
            <v>Carpetas de Plastico</v>
          </cell>
          <cell r="B11" t="str">
            <v>Unidad</v>
          </cell>
          <cell r="C11">
            <v>0.45</v>
          </cell>
          <cell r="D11" t="str">
            <v>BIEN</v>
          </cell>
        </row>
        <row r="12">
          <cell r="A12" t="str">
            <v>Carpetas folder artesco</v>
          </cell>
          <cell r="B12" t="str">
            <v>unidad</v>
          </cell>
          <cell r="C12">
            <v>5</v>
          </cell>
          <cell r="D12" t="str">
            <v>BIEN</v>
          </cell>
        </row>
        <row r="13">
          <cell r="A13" t="str">
            <v>Carpetas plásticas con borde de barra</v>
          </cell>
          <cell r="B13" t="str">
            <v>unidad</v>
          </cell>
          <cell r="C13">
            <v>0.4</v>
          </cell>
          <cell r="D13" t="str">
            <v>BIEN</v>
          </cell>
        </row>
        <row r="14">
          <cell r="A14" t="str">
            <v>Carpetas Plasticas con vincha</v>
          </cell>
          <cell r="B14" t="str">
            <v>Unidad</v>
          </cell>
          <cell r="C14">
            <v>0.38</v>
          </cell>
          <cell r="D14" t="str">
            <v>BIEN</v>
          </cell>
        </row>
        <row r="15">
          <cell r="A15" t="str">
            <v>Cds con caja</v>
          </cell>
          <cell r="B15" t="str">
            <v>Unidad</v>
          </cell>
          <cell r="C15">
            <v>0.44</v>
          </cell>
          <cell r="D15" t="str">
            <v>BIEN</v>
          </cell>
        </row>
        <row r="16">
          <cell r="A16" t="str">
            <v>Cinta Masking 5cm</v>
          </cell>
          <cell r="B16" t="str">
            <v>unidad</v>
          </cell>
          <cell r="C16">
            <v>2</v>
          </cell>
          <cell r="D16" t="str">
            <v>BIEN</v>
          </cell>
        </row>
        <row r="17">
          <cell r="A17" t="str">
            <v>Cinta masking tape</v>
          </cell>
          <cell r="B17" t="str">
            <v>Unidad</v>
          </cell>
          <cell r="C17">
            <v>1</v>
          </cell>
          <cell r="D17" t="str">
            <v>BIEN</v>
          </cell>
        </row>
        <row r="18">
          <cell r="A18" t="str">
            <v>Clip Mariposa n. 1</v>
          </cell>
          <cell r="B18" t="str">
            <v>caja</v>
          </cell>
          <cell r="C18">
            <v>0.86</v>
          </cell>
          <cell r="D18" t="str">
            <v>BIEN</v>
          </cell>
        </row>
        <row r="19">
          <cell r="A19" t="str">
            <v>Clips n.</v>
          </cell>
          <cell r="B19" t="str">
            <v>caja</v>
          </cell>
          <cell r="C19">
            <v>0.7</v>
          </cell>
          <cell r="D19" t="str">
            <v>BIEN</v>
          </cell>
        </row>
        <row r="20">
          <cell r="A20" t="str">
            <v>Correctores tipo bolígrafo</v>
          </cell>
          <cell r="B20" t="str">
            <v>Unidad</v>
          </cell>
          <cell r="C20">
            <v>1</v>
          </cell>
          <cell r="D20" t="str">
            <v>BIEN</v>
          </cell>
        </row>
        <row r="21">
          <cell r="A21" t="str">
            <v>Cuaderno espira a cuadros de 100 hojas</v>
          </cell>
          <cell r="B21" t="str">
            <v>Unidad</v>
          </cell>
          <cell r="C21">
            <v>1.3</v>
          </cell>
          <cell r="D21" t="str">
            <v>BIEN</v>
          </cell>
        </row>
        <row r="22">
          <cell r="A22" t="str">
            <v>Cuaderno Espiral grande 100 hojas cuadriculado</v>
          </cell>
          <cell r="B22" t="str">
            <v>Unidad</v>
          </cell>
          <cell r="C22">
            <v>1.5</v>
          </cell>
          <cell r="D22" t="str">
            <v>BIEN</v>
          </cell>
        </row>
        <row r="23">
          <cell r="A23" t="str">
            <v>Empastados</v>
          </cell>
          <cell r="B23" t="str">
            <v>Unidad</v>
          </cell>
          <cell r="C23">
            <v>10</v>
          </cell>
          <cell r="D23" t="str">
            <v>BIEN</v>
          </cell>
        </row>
        <row r="24">
          <cell r="A24" t="str">
            <v>Esferográficos color azul</v>
          </cell>
          <cell r="B24" t="str">
            <v>Unidad</v>
          </cell>
          <cell r="C24">
            <v>0.25</v>
          </cell>
          <cell r="D24" t="str">
            <v>BIEN</v>
          </cell>
        </row>
        <row r="25">
          <cell r="A25" t="str">
            <v>Esferográficos color negro</v>
          </cell>
          <cell r="B25" t="str">
            <v>Unidad</v>
          </cell>
          <cell r="C25">
            <v>0.25</v>
          </cell>
          <cell r="D25" t="str">
            <v>BIEN</v>
          </cell>
        </row>
        <row r="26">
          <cell r="A26" t="str">
            <v>Esferográficos color rojo</v>
          </cell>
          <cell r="B26" t="str">
            <v>Unidad</v>
          </cell>
          <cell r="C26">
            <v>0.25</v>
          </cell>
          <cell r="D26" t="str">
            <v>BIEN</v>
          </cell>
        </row>
        <row r="27">
          <cell r="A27" t="str">
            <v>Esferos Punta Fina Azul</v>
          </cell>
          <cell r="B27" t="str">
            <v>unidad</v>
          </cell>
          <cell r="C27">
            <v>0.25</v>
          </cell>
          <cell r="D27" t="str">
            <v>BIEN</v>
          </cell>
        </row>
        <row r="28">
          <cell r="A28" t="str">
            <v>Estiletes barrilito</v>
          </cell>
          <cell r="B28" t="str">
            <v>unidad</v>
          </cell>
          <cell r="C28">
            <v>2.2000000000000002</v>
          </cell>
          <cell r="D28" t="str">
            <v>BIEN</v>
          </cell>
        </row>
        <row r="29">
          <cell r="A29" t="str">
            <v>Folders tamaño oficio de 8 cm. Kores</v>
          </cell>
          <cell r="B29" t="str">
            <v>Unidad</v>
          </cell>
          <cell r="C29">
            <v>4</v>
          </cell>
          <cell r="D29" t="str">
            <v>BIEN</v>
          </cell>
        </row>
        <row r="30">
          <cell r="A30" t="str">
            <v>Manecillas grandes</v>
          </cell>
          <cell r="B30" t="str">
            <v>caja</v>
          </cell>
          <cell r="C30">
            <v>1.2</v>
          </cell>
          <cell r="D30" t="str">
            <v>BIEN</v>
          </cell>
        </row>
        <row r="31">
          <cell r="A31" t="str">
            <v>Marcadores de tiza líquida</v>
          </cell>
          <cell r="B31" t="str">
            <v>unidad</v>
          </cell>
          <cell r="C31">
            <v>0.85</v>
          </cell>
          <cell r="D31" t="str">
            <v>BIEN</v>
          </cell>
        </row>
        <row r="32">
          <cell r="A32" t="str">
            <v>Marcadores para CD</v>
          </cell>
          <cell r="B32" t="str">
            <v>Unidad</v>
          </cell>
          <cell r="C32">
            <v>1</v>
          </cell>
          <cell r="D32" t="str">
            <v>BIEN</v>
          </cell>
        </row>
        <row r="33">
          <cell r="A33" t="str">
            <v>Marcadores para pizarra acrílica azul</v>
          </cell>
          <cell r="B33" t="str">
            <v>Unidad</v>
          </cell>
          <cell r="C33">
            <v>1</v>
          </cell>
          <cell r="D33" t="str">
            <v>BIEN</v>
          </cell>
        </row>
        <row r="34">
          <cell r="A34" t="str">
            <v>Marcadores para pizarra acrílica negro</v>
          </cell>
          <cell r="B34" t="str">
            <v>Unidad</v>
          </cell>
          <cell r="C34">
            <v>1</v>
          </cell>
          <cell r="D34" t="str">
            <v>BIEN</v>
          </cell>
        </row>
        <row r="35">
          <cell r="A35" t="str">
            <v>Marcadores para pizarra acrílica rojo</v>
          </cell>
          <cell r="B35" t="str">
            <v>Unidad</v>
          </cell>
          <cell r="C35">
            <v>1</v>
          </cell>
          <cell r="D35" t="str">
            <v>BIEN</v>
          </cell>
        </row>
        <row r="36">
          <cell r="A36" t="str">
            <v>Marcadores para pizarra acrílica verde</v>
          </cell>
          <cell r="B36" t="str">
            <v>Unidad</v>
          </cell>
          <cell r="C36">
            <v>1</v>
          </cell>
          <cell r="D36" t="str">
            <v>BIEN</v>
          </cell>
        </row>
        <row r="37">
          <cell r="A37" t="str">
            <v>Marcadores permanentes color azul</v>
          </cell>
          <cell r="B37" t="str">
            <v>Unidad</v>
          </cell>
          <cell r="C37">
            <v>0.5</v>
          </cell>
          <cell r="D37" t="str">
            <v>BIEN</v>
          </cell>
        </row>
        <row r="38">
          <cell r="A38" t="str">
            <v>Notas adhesivas</v>
          </cell>
          <cell r="B38" t="str">
            <v>Unidad</v>
          </cell>
          <cell r="C38">
            <v>1</v>
          </cell>
          <cell r="D38" t="str">
            <v>BIEN</v>
          </cell>
        </row>
        <row r="39">
          <cell r="A39" t="str">
            <v>Notas Adhesivas varios tamaños y colores</v>
          </cell>
          <cell r="B39" t="str">
            <v>Unidad</v>
          </cell>
          <cell r="C39">
            <v>0.85</v>
          </cell>
          <cell r="D39" t="str">
            <v>BIEN</v>
          </cell>
        </row>
        <row r="40">
          <cell r="A40" t="str">
            <v>Papel A4</v>
          </cell>
          <cell r="B40" t="str">
            <v>Resma</v>
          </cell>
          <cell r="C40">
            <v>4.08</v>
          </cell>
          <cell r="D40" t="str">
            <v>BIEN</v>
          </cell>
        </row>
        <row r="41">
          <cell r="A41" t="str">
            <v>Pendrive de 16 GB</v>
          </cell>
          <cell r="B41" t="str">
            <v>Unidad</v>
          </cell>
          <cell r="C41">
            <v>16</v>
          </cell>
          <cell r="D41" t="str">
            <v>BIEN</v>
          </cell>
        </row>
        <row r="42">
          <cell r="A42" t="str">
            <v>Resaltadores</v>
          </cell>
          <cell r="B42" t="str">
            <v>Caja</v>
          </cell>
          <cell r="C42">
            <v>2</v>
          </cell>
          <cell r="D42" t="str">
            <v>BIEN</v>
          </cell>
        </row>
        <row r="43">
          <cell r="A43" t="str">
            <v xml:space="preserve">Resaltadores Amarillo fosforecente </v>
          </cell>
          <cell r="B43" t="str">
            <v>unidad</v>
          </cell>
          <cell r="C43">
            <v>2</v>
          </cell>
          <cell r="D43" t="str">
            <v>BIEN</v>
          </cell>
        </row>
        <row r="44">
          <cell r="A44" t="str">
            <v>Tijera</v>
          </cell>
          <cell r="B44" t="str">
            <v>Unidad</v>
          </cell>
          <cell r="C44">
            <v>6</v>
          </cell>
          <cell r="D44" t="str">
            <v>BIEN</v>
          </cell>
        </row>
        <row r="45">
          <cell r="A45" t="str">
            <v>Tiza Liquida</v>
          </cell>
          <cell r="B45" t="str">
            <v>Caja</v>
          </cell>
          <cell r="C45">
            <v>4.5</v>
          </cell>
          <cell r="D45" t="str">
            <v>BIEN</v>
          </cell>
        </row>
        <row r="48">
          <cell r="A48" t="str">
            <v>Archivador aéreo</v>
          </cell>
          <cell r="B48" t="str">
            <v>Unidad</v>
          </cell>
          <cell r="C48">
            <v>200</v>
          </cell>
          <cell r="D48" t="str">
            <v>BIEN</v>
          </cell>
        </row>
        <row r="49">
          <cell r="A49" t="str">
            <v>Archivador de dos cuerpos</v>
          </cell>
          <cell r="B49" t="str">
            <v>unidad</v>
          </cell>
          <cell r="C49">
            <v>300</v>
          </cell>
          <cell r="D49" t="str">
            <v>BIEN</v>
          </cell>
        </row>
        <row r="50">
          <cell r="A50" t="str">
            <v>Archivador metálico aéreo negro con puerta ovalada de 80 cm. De alto x 120 cm. Ancho x 50 cm de profundidad.</v>
          </cell>
          <cell r="B50" t="str">
            <v>unidad</v>
          </cell>
          <cell r="C50">
            <v>280</v>
          </cell>
          <cell r="D50" t="str">
            <v>BIEN</v>
          </cell>
        </row>
        <row r="51">
          <cell r="A51" t="str">
            <v>Archivador metánico negro de 3 servicios con puertas de vidrio y seguro, en la parte inferior puertas de metal de 1,90 X 1,10 X 50</v>
          </cell>
          <cell r="B51" t="str">
            <v>unidad</v>
          </cell>
          <cell r="C51">
            <v>400</v>
          </cell>
          <cell r="D51" t="str">
            <v>BIEN</v>
          </cell>
        </row>
        <row r="52">
          <cell r="A52" t="str">
            <v>Escritorio Ejecutivo</v>
          </cell>
          <cell r="B52" t="str">
            <v>Unidad</v>
          </cell>
          <cell r="C52">
            <v>500</v>
          </cell>
          <cell r="D52" t="str">
            <v>BIEN</v>
          </cell>
        </row>
        <row r="53">
          <cell r="A53" t="str">
            <v>Organizador de escritorio</v>
          </cell>
          <cell r="B53" t="str">
            <v>unidad</v>
          </cell>
          <cell r="C53">
            <v>20</v>
          </cell>
          <cell r="D53" t="str">
            <v>BIEN</v>
          </cell>
        </row>
        <row r="54">
          <cell r="A54" t="str">
            <v>Papelera metálica 2 pisos color negro</v>
          </cell>
          <cell r="B54" t="str">
            <v>Unidad</v>
          </cell>
          <cell r="C54">
            <v>15</v>
          </cell>
          <cell r="D54" t="str">
            <v>BIEN</v>
          </cell>
        </row>
        <row r="55">
          <cell r="A55" t="str">
            <v>Silla ejecutiva ergonómica anatomica</v>
          </cell>
          <cell r="B55" t="str">
            <v>Unidad</v>
          </cell>
          <cell r="C55">
            <v>80</v>
          </cell>
          <cell r="D55" t="str">
            <v>BIEN</v>
          </cell>
        </row>
        <row r="56">
          <cell r="A56" t="str">
            <v>Silla para secretaria</v>
          </cell>
          <cell r="B56" t="str">
            <v>Unidad</v>
          </cell>
          <cell r="C56">
            <v>100</v>
          </cell>
          <cell r="D56" t="str">
            <v>BIEN</v>
          </cell>
        </row>
        <row r="57">
          <cell r="A57" t="str">
            <v>Vitrina</v>
          </cell>
          <cell r="B57" t="str">
            <v>Unidad</v>
          </cell>
          <cell r="C57">
            <v>1300</v>
          </cell>
          <cell r="D57" t="str">
            <v>BIEN</v>
          </cell>
        </row>
        <row r="60">
          <cell r="A60" t="str">
            <v>Computadora de escritorio</v>
          </cell>
          <cell r="B60" t="str">
            <v>Unidad</v>
          </cell>
          <cell r="C60">
            <v>2200</v>
          </cell>
          <cell r="D60" t="str">
            <v>BIEN</v>
          </cell>
        </row>
        <row r="61">
          <cell r="A61" t="str">
            <v>Computadora HP ENVY Recline TouchSmart 23 all in one PC i7 nVidia 1GB Video Full HD táctil 16GB ram</v>
          </cell>
          <cell r="B61" t="str">
            <v>Unidad</v>
          </cell>
          <cell r="C61">
            <v>1700</v>
          </cell>
          <cell r="D61" t="str">
            <v>BIEN</v>
          </cell>
        </row>
        <row r="62">
          <cell r="A62" t="str">
            <v>Equipos de telecomunicaciones</v>
          </cell>
          <cell r="B62" t="str">
            <v>Unidad</v>
          </cell>
          <cell r="C62">
            <v>3000</v>
          </cell>
          <cell r="D62" t="str">
            <v>BIEN</v>
          </cell>
        </row>
        <row r="63">
          <cell r="A63" t="str">
            <v>Equipos electronicos</v>
          </cell>
          <cell r="B63" t="str">
            <v>Unidad</v>
          </cell>
          <cell r="C63">
            <v>3000</v>
          </cell>
          <cell r="D63" t="str">
            <v>BIEN</v>
          </cell>
        </row>
        <row r="64">
          <cell r="A64" t="str">
            <v xml:space="preserve">Impresora </v>
          </cell>
          <cell r="B64" t="str">
            <v>Unidad</v>
          </cell>
          <cell r="C64">
            <v>2000</v>
          </cell>
          <cell r="D64" t="str">
            <v>BIEN</v>
          </cell>
        </row>
        <row r="65">
          <cell r="A65" t="str">
            <v>Impresora EPSON L555</v>
          </cell>
          <cell r="B65" t="str">
            <v>Unidad</v>
          </cell>
          <cell r="C65">
            <v>730</v>
          </cell>
          <cell r="D65" t="str">
            <v>BIEN</v>
          </cell>
        </row>
        <row r="66">
          <cell r="A66" t="str">
            <v>Laptop, Intel Corel 7</v>
          </cell>
          <cell r="B66" t="str">
            <v>unidad</v>
          </cell>
          <cell r="C66">
            <v>1100</v>
          </cell>
          <cell r="D66" t="str">
            <v>BIEN</v>
          </cell>
        </row>
        <row r="67">
          <cell r="A67" t="str">
            <v>Regleta electrica</v>
          </cell>
          <cell r="B67" t="str">
            <v>Unidad</v>
          </cell>
          <cell r="C67">
            <v>8</v>
          </cell>
          <cell r="D67" t="str">
            <v>BIEN</v>
          </cell>
        </row>
        <row r="68">
          <cell r="A68" t="str">
            <v>UPS</v>
          </cell>
          <cell r="B68" t="str">
            <v>Unidad</v>
          </cell>
          <cell r="C68">
            <v>100</v>
          </cell>
          <cell r="D68" t="str">
            <v>BIEN</v>
          </cell>
        </row>
        <row r="71">
          <cell r="A71" t="str">
            <v>Contenedor de residuos</v>
          </cell>
          <cell r="B71" t="str">
            <v>Unidad</v>
          </cell>
          <cell r="C71">
            <v>30</v>
          </cell>
          <cell r="D71" t="str">
            <v>BIEN</v>
          </cell>
        </row>
        <row r="72">
          <cell r="A72" t="str">
            <v>Repuesto Impresora</v>
          </cell>
          <cell r="B72" t="str">
            <v>Unidad</v>
          </cell>
          <cell r="C72">
            <v>120</v>
          </cell>
          <cell r="D72" t="str">
            <v>BIEN</v>
          </cell>
        </row>
        <row r="73">
          <cell r="A73" t="str">
            <v>Repuesto Impresora Fusor</v>
          </cell>
          <cell r="B73" t="str">
            <v>Unidad</v>
          </cell>
          <cell r="C73">
            <v>120</v>
          </cell>
          <cell r="D73" t="str">
            <v>BIEN</v>
          </cell>
        </row>
        <row r="74">
          <cell r="A74" t="str">
            <v>Tinta  Epson T6641 negra para impresora L355</v>
          </cell>
          <cell r="B74" t="str">
            <v>unidad</v>
          </cell>
          <cell r="C74">
            <v>12</v>
          </cell>
          <cell r="D74" t="str">
            <v>BIEN</v>
          </cell>
        </row>
        <row r="75">
          <cell r="A75" t="str">
            <v>Tinta  Epson T6642 cian para impresora L355</v>
          </cell>
          <cell r="B75" t="str">
            <v>unidad</v>
          </cell>
          <cell r="C75">
            <v>12</v>
          </cell>
          <cell r="D75" t="str">
            <v>BIEN</v>
          </cell>
        </row>
        <row r="76">
          <cell r="A76" t="str">
            <v>Tinta  Epson T6643 magenta para impresora L355</v>
          </cell>
          <cell r="B76" t="str">
            <v>unidad</v>
          </cell>
          <cell r="C76">
            <v>12</v>
          </cell>
          <cell r="D76" t="str">
            <v>BIEN</v>
          </cell>
        </row>
        <row r="77">
          <cell r="A77" t="str">
            <v>Tinta  Epson T6644 amarillo para impresora L355</v>
          </cell>
          <cell r="B77" t="str">
            <v>unidad</v>
          </cell>
          <cell r="C77">
            <v>12</v>
          </cell>
          <cell r="D77" t="str">
            <v>BIEN</v>
          </cell>
        </row>
        <row r="78">
          <cell r="A78" t="str">
            <v>Tinta impresora HP Deskjet (negro y color)</v>
          </cell>
          <cell r="B78" t="str">
            <v>Pares</v>
          </cell>
          <cell r="C78">
            <v>70</v>
          </cell>
          <cell r="D78" t="str">
            <v>BIEN</v>
          </cell>
        </row>
        <row r="79">
          <cell r="A79" t="str">
            <v xml:space="preserve">Tinta para impresora EPSON L555 </v>
          </cell>
          <cell r="B79" t="str">
            <v>Unidad</v>
          </cell>
          <cell r="C79">
            <v>100</v>
          </cell>
          <cell r="D79" t="str">
            <v>BIEN</v>
          </cell>
        </row>
        <row r="80">
          <cell r="A80" t="str">
            <v>Tóner impresora EPSON tinta continua</v>
          </cell>
          <cell r="B80" t="str">
            <v>Unidad</v>
          </cell>
          <cell r="C80">
            <v>20</v>
          </cell>
          <cell r="D80" t="str">
            <v>BIEN</v>
          </cell>
        </row>
        <row r="81">
          <cell r="A81" t="str">
            <v xml:space="preserve">Tóner impresora Xerox </v>
          </cell>
          <cell r="B81" t="str">
            <v>Unidad</v>
          </cell>
          <cell r="C81">
            <v>100</v>
          </cell>
          <cell r="D81" t="str">
            <v>BIEN</v>
          </cell>
        </row>
        <row r="84">
          <cell r="A84" t="str">
            <v>Ambiental eléctrico con dispensador</v>
          </cell>
          <cell r="B84" t="str">
            <v>Unidad</v>
          </cell>
          <cell r="C84">
            <v>4</v>
          </cell>
          <cell r="D84" t="str">
            <v>BIEN</v>
          </cell>
        </row>
        <row r="85">
          <cell r="A85" t="str">
            <v>Ambiental en spray</v>
          </cell>
          <cell r="B85" t="str">
            <v>Unidad</v>
          </cell>
          <cell r="C85">
            <v>3</v>
          </cell>
          <cell r="D85" t="str">
            <v>BIEN</v>
          </cell>
        </row>
        <row r="86">
          <cell r="A86" t="str">
            <v>Cloro</v>
          </cell>
          <cell r="B86" t="str">
            <v>Galones</v>
          </cell>
          <cell r="C86">
            <v>3</v>
          </cell>
          <cell r="D86" t="str">
            <v>BIEN</v>
          </cell>
        </row>
        <row r="87">
          <cell r="A87" t="str">
            <v>Desinfectante ambiental</v>
          </cell>
          <cell r="B87" t="str">
            <v>Galones</v>
          </cell>
          <cell r="C87">
            <v>4.5</v>
          </cell>
          <cell r="D87" t="str">
            <v>BIEN</v>
          </cell>
        </row>
        <row r="88">
          <cell r="A88" t="str">
            <v>Dispensador de jabón</v>
          </cell>
          <cell r="B88" t="str">
            <v>Unidad</v>
          </cell>
          <cell r="C88">
            <v>10</v>
          </cell>
          <cell r="D88" t="str">
            <v>BIEN</v>
          </cell>
        </row>
        <row r="89">
          <cell r="A89" t="str">
            <v>Fundas de basura</v>
          </cell>
          <cell r="B89" t="str">
            <v>Unidad</v>
          </cell>
          <cell r="C89">
            <v>5</v>
          </cell>
          <cell r="D89" t="str">
            <v>BIEN</v>
          </cell>
        </row>
        <row r="90">
          <cell r="A90" t="str">
            <v>Insecticidas</v>
          </cell>
          <cell r="B90" t="str">
            <v>Unidad</v>
          </cell>
          <cell r="C90">
            <v>3.3</v>
          </cell>
          <cell r="D90" t="str">
            <v>BIEN</v>
          </cell>
        </row>
        <row r="91">
          <cell r="A91" t="str">
            <v>Jabón liquido</v>
          </cell>
          <cell r="B91" t="str">
            <v>Unidad</v>
          </cell>
          <cell r="C91">
            <v>5</v>
          </cell>
          <cell r="D91" t="str">
            <v>BIEN</v>
          </cell>
        </row>
        <row r="92">
          <cell r="A92" t="str">
            <v>Limpiador en spray para computadora</v>
          </cell>
          <cell r="B92" t="str">
            <v>unidad</v>
          </cell>
          <cell r="C92">
            <v>6</v>
          </cell>
          <cell r="D92" t="str">
            <v>BIEN</v>
          </cell>
        </row>
        <row r="93">
          <cell r="A93" t="str">
            <v>Recogedor de basura</v>
          </cell>
          <cell r="B93" t="str">
            <v>Unidad</v>
          </cell>
          <cell r="C93">
            <v>2</v>
          </cell>
          <cell r="D93" t="str">
            <v>BIEN</v>
          </cell>
        </row>
        <row r="94">
          <cell r="A94" t="str">
            <v>Tacho de Basura</v>
          </cell>
          <cell r="B94" t="str">
            <v>Unidad</v>
          </cell>
          <cell r="C94">
            <v>15</v>
          </cell>
          <cell r="D94" t="str">
            <v>BIEN</v>
          </cell>
        </row>
        <row r="97">
          <cell r="A97" t="str">
            <v>ACCESORIOS PARA  EL  EQUIPO  TRIAXIAL</v>
          </cell>
          <cell r="B97" t="str">
            <v>Juego</v>
          </cell>
          <cell r="C97">
            <v>500</v>
          </cell>
          <cell r="D97" t="str">
            <v>BIEN</v>
          </cell>
        </row>
        <row r="98">
          <cell r="A98" t="str">
            <v>Accesorios para Picnometros</v>
          </cell>
          <cell r="B98" t="str">
            <v>Unidad</v>
          </cell>
          <cell r="C98">
            <v>2500</v>
          </cell>
          <cell r="D98" t="str">
            <v>BIEN</v>
          </cell>
        </row>
        <row r="99">
          <cell r="A99" t="str">
            <v>APARATO  DE  ENSAYO  DE CLEVELAND 230 V MONOFASICO CODIGO ( 81-B0130/C)</v>
          </cell>
          <cell r="B99" t="str">
            <v>Unidad</v>
          </cell>
          <cell r="C99">
            <v>2500</v>
          </cell>
          <cell r="D99" t="str">
            <v>BIEN</v>
          </cell>
        </row>
        <row r="100">
          <cell r="A100" t="str">
            <v>APARATO DE LIMITE LIQUIDO, MANUALES (22-T00317E)</v>
          </cell>
          <cell r="B100" t="str">
            <v>Unidad</v>
          </cell>
          <cell r="C100">
            <v>1200</v>
          </cell>
          <cell r="D100" t="str">
            <v>BIEN</v>
          </cell>
        </row>
        <row r="101">
          <cell r="A101" t="str">
            <v>APARATO DE LIMITE LIQUIDO, MAQUINA MOTORIZADA CODIGO (22-T0030/E)</v>
          </cell>
          <cell r="B101" t="str">
            <v>Unidad</v>
          </cell>
          <cell r="C101">
            <v>1300</v>
          </cell>
          <cell r="D101" t="str">
            <v>BIEN</v>
          </cell>
        </row>
        <row r="102">
          <cell r="A102" t="str">
            <v>BAÑO MARIA  DE  CIRCULACION DITAL CON CONTROL POR  TERMOSTATO  PARA  ENSAYOS  DE PENETRACION</v>
          </cell>
          <cell r="B102" t="str">
            <v>Unidad</v>
          </cell>
          <cell r="C102">
            <v>3000</v>
          </cell>
          <cell r="D102" t="str">
            <v>BIEN</v>
          </cell>
        </row>
        <row r="103">
          <cell r="A103" t="str">
            <v>BAÑO MARIA PARA MARSHALL ( 76-B006/B)</v>
          </cell>
          <cell r="B103" t="str">
            <v>Unidad</v>
          </cell>
          <cell r="C103">
            <v>3000</v>
          </cell>
          <cell r="D103" t="str">
            <v>BIEN</v>
          </cell>
        </row>
        <row r="104">
          <cell r="A104" t="str">
            <v>CAPSULAS  DE PORCELANA PARA  ENSAYOS  DE  LIMITES LIQUIDO LIQUIDO</v>
          </cell>
          <cell r="B104" t="str">
            <v>Unidad</v>
          </cell>
          <cell r="C104">
            <v>30</v>
          </cell>
          <cell r="D104" t="str">
            <v>BIEN</v>
          </cell>
        </row>
        <row r="105">
          <cell r="A105" t="str">
            <v>CARBURO  DE  CALCIO</v>
          </cell>
          <cell r="B105" t="str">
            <v>Unidad</v>
          </cell>
          <cell r="C105">
            <v>20</v>
          </cell>
          <cell r="D105" t="str">
            <v>BIEN</v>
          </cell>
        </row>
        <row r="106">
          <cell r="A106" t="str">
            <v>CARRETILLAS</v>
          </cell>
          <cell r="B106" t="str">
            <v>Unidad</v>
          </cell>
          <cell r="C106">
            <v>70</v>
          </cell>
          <cell r="D106" t="str">
            <v>BIEN</v>
          </cell>
        </row>
        <row r="107">
          <cell r="A107" t="str">
            <v>COMPACTADOR AUTOMATICO MARSHALL ASTM (230B-50HZ, monofàsico)  CODIGO( 76-B4212)</v>
          </cell>
          <cell r="B107" t="str">
            <v>Unidad</v>
          </cell>
          <cell r="C107">
            <v>6000</v>
          </cell>
          <cell r="D107" t="str">
            <v>BIEN</v>
          </cell>
        </row>
        <row r="108">
          <cell r="A108" t="str">
            <v>CONTADOR CLASIFICADOR DE VEHICULOS</v>
          </cell>
          <cell r="B108" t="str">
            <v>Unidad</v>
          </cell>
          <cell r="C108">
            <v>7500</v>
          </cell>
          <cell r="D108" t="str">
            <v>BIEN</v>
          </cell>
        </row>
        <row r="109">
          <cell r="A109" t="str">
            <v>CONTENEDORES  DE HUMEDAD  DE 75MM DE  DIAMETRO X 50 MM DE  FONDO  ALUMINIO</v>
          </cell>
          <cell r="B109" t="str">
            <v>Unidad</v>
          </cell>
          <cell r="C109">
            <v>15</v>
          </cell>
          <cell r="D109" t="str">
            <v>BIEN</v>
          </cell>
        </row>
        <row r="110">
          <cell r="A110" t="str">
            <v>Copiadora - impresora RICOH</v>
          </cell>
          <cell r="B110" t="str">
            <v>Unidad</v>
          </cell>
          <cell r="C110">
            <v>4500</v>
          </cell>
          <cell r="D110" t="str">
            <v>BIEN</v>
          </cell>
        </row>
        <row r="111">
          <cell r="A111" t="str">
            <v>DENSIDAD  DE CAMPO  CONO  Y PLACA + ARENA OTAWA</v>
          </cell>
          <cell r="B111" t="str">
            <v>Juego</v>
          </cell>
          <cell r="C111">
            <v>300</v>
          </cell>
          <cell r="D111" t="str">
            <v>BIEN</v>
          </cell>
        </row>
        <row r="112">
          <cell r="A112" t="str">
            <v>DESECADOR  DE VACIO DE DE  300 MM DE  DIAMETRO  CON PLACA CODIGO ( 86-D1111)</v>
          </cell>
          <cell r="B112" t="str">
            <v>Unidad</v>
          </cell>
          <cell r="C112">
            <v>80</v>
          </cell>
          <cell r="D112" t="str">
            <v>BIEN</v>
          </cell>
        </row>
        <row r="113">
          <cell r="A113" t="str">
            <v>DIAL LC - 2 0,001 mm</v>
          </cell>
          <cell r="B113" t="str">
            <v>Unidad</v>
          </cell>
          <cell r="C113">
            <v>200</v>
          </cell>
          <cell r="D113" t="str">
            <v>BIEN</v>
          </cell>
        </row>
        <row r="114">
          <cell r="A114" t="str">
            <v>DIAL LC - 8  0,0001 mm</v>
          </cell>
          <cell r="B114" t="str">
            <v>Unidad</v>
          </cell>
          <cell r="C114">
            <v>200</v>
          </cell>
          <cell r="D114" t="str">
            <v>BIEN</v>
          </cell>
        </row>
        <row r="115">
          <cell r="A115" t="str">
            <v>EMBUDOS  DE PLASTICO DE CAPACIDAD 100 - 250 - 500 - 1000  ML</v>
          </cell>
          <cell r="B115" t="str">
            <v>Unidad</v>
          </cell>
          <cell r="C115">
            <v>15</v>
          </cell>
          <cell r="D115" t="str">
            <v>BIEN</v>
          </cell>
        </row>
        <row r="116">
          <cell r="A116" t="str">
            <v>EQUIPO DE  ENSAYO MARSHALL DIGITAL DE  50 KN. CODIGO (70-T0108/E) MAS  LISTA  DE ACCESORIOS  PARA  CADA  ENSAYO TABLA  I  EN LA  PAGINA 359</v>
          </cell>
          <cell r="B116" t="str">
            <v>Unidad</v>
          </cell>
          <cell r="C116">
            <v>30000</v>
          </cell>
          <cell r="D116" t="str">
            <v>BIEN</v>
          </cell>
        </row>
        <row r="117">
          <cell r="A117" t="str">
            <v>Equipo de telecomunicaciones</v>
          </cell>
          <cell r="B117" t="str">
            <v>Unidad</v>
          </cell>
          <cell r="C117">
            <v>3000</v>
          </cell>
          <cell r="D117" t="str">
            <v>BIEN</v>
          </cell>
        </row>
        <row r="118">
          <cell r="A118" t="str">
            <v>EQUIPO PARA LABORATORIO DE FISICA</v>
          </cell>
          <cell r="B118" t="str">
            <v>Global</v>
          </cell>
          <cell r="C118">
            <v>10000</v>
          </cell>
          <cell r="D118" t="str">
            <v>BIEN</v>
          </cell>
        </row>
        <row r="119">
          <cell r="A119" t="str">
            <v>Equipo para limite de consistencia</v>
          </cell>
          <cell r="B119" t="str">
            <v>Unidad</v>
          </cell>
          <cell r="C119">
            <v>1280</v>
          </cell>
          <cell r="D119" t="str">
            <v>BIEN</v>
          </cell>
        </row>
        <row r="120">
          <cell r="A120" t="str">
            <v>Escáners para Digitalización de gran volumen</v>
          </cell>
          <cell r="B120" t="str">
            <v>Unidad</v>
          </cell>
          <cell r="C120">
            <v>1500</v>
          </cell>
          <cell r="D120" t="str">
            <v>BIEN</v>
          </cell>
        </row>
        <row r="121">
          <cell r="A121" t="str">
            <v>GUANTES DE ALGODÓN CON PALMAS DE CUERO</v>
          </cell>
          <cell r="B121" t="str">
            <v>Pares</v>
          </cell>
          <cell r="C121">
            <v>50</v>
          </cell>
          <cell r="D121" t="str">
            <v>BIEN</v>
          </cell>
        </row>
        <row r="122">
          <cell r="A122" t="str">
            <v>GUANTES RESISTENTES AL CALOR CODIGO (86-D1530)</v>
          </cell>
          <cell r="B122" t="str">
            <v>Juego</v>
          </cell>
          <cell r="C122">
            <v>30</v>
          </cell>
          <cell r="D122" t="str">
            <v>BIEN</v>
          </cell>
        </row>
        <row r="123">
          <cell r="A123" t="str">
            <v>Implementacion de laboratorio de comportamiento de materiales</v>
          </cell>
          <cell r="B123" t="str">
            <v>Unidad</v>
          </cell>
          <cell r="C123">
            <v>120000</v>
          </cell>
          <cell r="D123" t="str">
            <v>BIEN</v>
          </cell>
        </row>
        <row r="124">
          <cell r="A124" t="str">
            <v>Implementación de laboratorio de Computo Ing. Civil</v>
          </cell>
          <cell r="B124" t="str">
            <v>Global</v>
          </cell>
          <cell r="C124">
            <v>60000</v>
          </cell>
          <cell r="D124" t="str">
            <v>BIEN</v>
          </cell>
        </row>
        <row r="125">
          <cell r="A125" t="str">
            <v>Implementacion de laboratorio de Computo Ing. Sistemas</v>
          </cell>
          <cell r="B125" t="str">
            <v>Global</v>
          </cell>
          <cell r="C125">
            <v>60000</v>
          </cell>
          <cell r="D125" t="str">
            <v>BIEN</v>
          </cell>
        </row>
        <row r="126">
          <cell r="A126" t="str">
            <v>Implementación de laboratorio de Fisica</v>
          </cell>
          <cell r="B126" t="str">
            <v>Unidad</v>
          </cell>
          <cell r="C126">
            <v>40000</v>
          </cell>
          <cell r="D126" t="str">
            <v>BIEN</v>
          </cell>
        </row>
        <row r="127">
          <cell r="A127" t="str">
            <v>Implementos de laboratorio de fisica</v>
          </cell>
          <cell r="B127" t="str">
            <v>Unidad</v>
          </cell>
          <cell r="C127">
            <v>100</v>
          </cell>
          <cell r="D127" t="str">
            <v>BIEN</v>
          </cell>
        </row>
        <row r="128">
          <cell r="A128" t="str">
            <v>JUEGO  DE HERRAMIENTAS</v>
          </cell>
          <cell r="B128" t="str">
            <v>Unidad</v>
          </cell>
          <cell r="C128">
            <v>300</v>
          </cell>
          <cell r="D128" t="str">
            <v>BIEN</v>
          </cell>
        </row>
        <row r="129">
          <cell r="A129" t="str">
            <v>JUEGO  DE HERRAMIENTAS</v>
          </cell>
          <cell r="B129" t="str">
            <v>Unidad</v>
          </cell>
          <cell r="C129">
            <v>300</v>
          </cell>
          <cell r="D129" t="str">
            <v>BIEN</v>
          </cell>
        </row>
        <row r="130">
          <cell r="A130" t="str">
            <v>JUEGO  PARA  LIMITE  DE  CONTRACCION  CODIGO ( 22-T0035)</v>
          </cell>
          <cell r="B130" t="str">
            <v>Juego</v>
          </cell>
          <cell r="C130">
            <v>1200</v>
          </cell>
          <cell r="D130" t="str">
            <v>BIEN</v>
          </cell>
        </row>
        <row r="131">
          <cell r="A131" t="str">
            <v>Juego completo para ensayo CBR, (moldes) con todos los accesorios</v>
          </cell>
          <cell r="B131" t="str">
            <v>Unidad</v>
          </cell>
          <cell r="C131">
            <v>1500</v>
          </cell>
          <cell r="D131" t="str">
            <v>BIEN</v>
          </cell>
        </row>
        <row r="132">
          <cell r="A132" t="str">
            <v>LAMPAS</v>
          </cell>
          <cell r="B132" t="str">
            <v>Unidad</v>
          </cell>
          <cell r="C132">
            <v>12</v>
          </cell>
          <cell r="D132" t="str">
            <v>BIEN</v>
          </cell>
        </row>
        <row r="133">
          <cell r="A133" t="str">
            <v>LLAVES  DE TUBO  DE  DIAMETRO  DE 5 MM  -  22 MM</v>
          </cell>
          <cell r="B133" t="str">
            <v>Unidad</v>
          </cell>
          <cell r="C133">
            <v>100</v>
          </cell>
          <cell r="D133" t="str">
            <v>BIEN</v>
          </cell>
        </row>
        <row r="134">
          <cell r="A134" t="str">
            <v>MAQUINA  DE  ABRASION  DE LOS  ANGELES</v>
          </cell>
          <cell r="B134" t="str">
            <v>Unidad</v>
          </cell>
          <cell r="C134">
            <v>30000</v>
          </cell>
          <cell r="D134" t="str">
            <v>BIEN</v>
          </cell>
        </row>
        <row r="135">
          <cell r="A135" t="str">
            <v>Maquina de los Angeles para ensayo de Abrasión</v>
          </cell>
          <cell r="B135" t="str">
            <v>Unidad</v>
          </cell>
          <cell r="C135">
            <v>30000</v>
          </cell>
          <cell r="D135" t="str">
            <v>BIEN</v>
          </cell>
        </row>
        <row r="136">
          <cell r="A136" t="str">
            <v>Máquina para ensayo CBR, capacidad 10000 libras</v>
          </cell>
          <cell r="B136" t="str">
            <v>Unidad</v>
          </cell>
          <cell r="C136">
            <v>6500</v>
          </cell>
          <cell r="D136" t="str">
            <v>BIEN</v>
          </cell>
        </row>
        <row r="137">
          <cell r="A137" t="str">
            <v>Máquina para ensayo triaxial. Sistema triaxial DYNATRIAX</v>
          </cell>
          <cell r="B137" t="str">
            <v>Unidad</v>
          </cell>
          <cell r="C137">
            <v>70000</v>
          </cell>
          <cell r="D137" t="str">
            <v>BIEN</v>
          </cell>
        </row>
        <row r="138">
          <cell r="A138" t="str">
            <v>MARTILLOS  DE  COMPACTACION  MODIFICADO T-180</v>
          </cell>
          <cell r="B138" t="str">
            <v>Unidad</v>
          </cell>
          <cell r="C138">
            <v>150</v>
          </cell>
          <cell r="D138" t="str">
            <v>BIEN</v>
          </cell>
        </row>
        <row r="139">
          <cell r="A139" t="str">
            <v>MATRAZ DE CHAPMAN DE CAPACIDAD  DE 450 ML</v>
          </cell>
          <cell r="B139" t="str">
            <v>Unidad</v>
          </cell>
          <cell r="C139">
            <v>370</v>
          </cell>
          <cell r="D139" t="str">
            <v>BIEN</v>
          </cell>
        </row>
        <row r="140">
          <cell r="A140" t="str">
            <v>MATRAZ DE LECHATELIER DE 250 ml</v>
          </cell>
          <cell r="B140" t="str">
            <v>Unidad</v>
          </cell>
          <cell r="C140">
            <v>300</v>
          </cell>
          <cell r="D140" t="str">
            <v>BIEN</v>
          </cell>
        </row>
        <row r="141">
          <cell r="A141" t="str">
            <v>MEDIDOR DE FORMA  DE  ARIDOS</v>
          </cell>
          <cell r="B141" t="str">
            <v>Unidad</v>
          </cell>
          <cell r="C141">
            <v>80</v>
          </cell>
          <cell r="D141" t="str">
            <v>BIEN</v>
          </cell>
        </row>
        <row r="142">
          <cell r="A142" t="str">
            <v>MOLDE DE COMPACTACION STANDARD, DE 4 " DE  DIAMETRO PLACA BASE, CUERPO DEL MOLDE, COLLAR DE LLENADO CODIGO( 76-B0057/A)</v>
          </cell>
          <cell r="B142" t="str">
            <v>Unidad</v>
          </cell>
          <cell r="C142">
            <v>150</v>
          </cell>
          <cell r="D142" t="str">
            <v>BIEN</v>
          </cell>
        </row>
        <row r="143">
          <cell r="A143" t="str">
            <v>MOLDES  DE CONTRACCION LINEAL</v>
          </cell>
          <cell r="B143" t="str">
            <v>Moldes</v>
          </cell>
          <cell r="C143">
            <v>50</v>
          </cell>
          <cell r="D143" t="str">
            <v>BIEN</v>
          </cell>
        </row>
        <row r="144">
          <cell r="A144" t="str">
            <v>MOLDES  PARA ENSAYO DE CBR  CON  SUS  ACCESORIOS</v>
          </cell>
          <cell r="B144" t="str">
            <v>Juego</v>
          </cell>
          <cell r="C144">
            <v>854</v>
          </cell>
          <cell r="D144" t="str">
            <v>BIEN</v>
          </cell>
        </row>
        <row r="145">
          <cell r="A145" t="str">
            <v>MOLDES DE PROCTOR  DE 4 "    CON  COLLARIN</v>
          </cell>
          <cell r="B145" t="str">
            <v>Unidad</v>
          </cell>
          <cell r="C145">
            <v>150</v>
          </cell>
          <cell r="D145" t="str">
            <v>BIEN</v>
          </cell>
        </row>
        <row r="146">
          <cell r="A146" t="str">
            <v>MOLDES DE PROCTOR DE 6"  CON  COLLARIN</v>
          </cell>
          <cell r="B146" t="str">
            <v>Unidad</v>
          </cell>
          <cell r="C146">
            <v>180</v>
          </cell>
          <cell r="D146" t="str">
            <v>BIEN</v>
          </cell>
        </row>
        <row r="147">
          <cell r="A147" t="str">
            <v>PENETROMETRO AUTOMATICO ELECTRONICO  230 V. CODIGO ( 81-B0103/A)</v>
          </cell>
          <cell r="B147" t="str">
            <v>Unidad</v>
          </cell>
          <cell r="C147">
            <v>2500</v>
          </cell>
          <cell r="D147" t="str">
            <v>BIEN</v>
          </cell>
        </row>
        <row r="148">
          <cell r="A148" t="str">
            <v>PERFORADORA  DE 30 MTS</v>
          </cell>
          <cell r="B148" t="str">
            <v>Unidad</v>
          </cell>
          <cell r="C148">
            <v>35000</v>
          </cell>
          <cell r="D148" t="str">
            <v>BIEN</v>
          </cell>
        </row>
        <row r="149">
          <cell r="A149" t="str">
            <v>Permeámetro de carga variable y constante</v>
          </cell>
          <cell r="B149" t="str">
            <v>Unidad</v>
          </cell>
          <cell r="C149">
            <v>3652.4</v>
          </cell>
          <cell r="D149" t="str">
            <v>BIEN</v>
          </cell>
        </row>
        <row r="150">
          <cell r="A150" t="str">
            <v>PICNOMETRO DE VACIO DE ALTA RESISTENCIA,10.000 ML DE CAPACIDAD  CODIGO (75-D1122), DESAIREADOR POR  VIBRACION ELECTROMEGNETICA 110 V, SOLO  BOMBA  DE VACIOS , TUBO  DE  GOMA  DE 6,5 MM  DE  DIAMETRO  INTERIOR  x 16,5 MM DE  DIAMETRO  EXTERIOR</v>
          </cell>
          <cell r="B150" t="str">
            <v>Unidad</v>
          </cell>
          <cell r="C150">
            <v>3500</v>
          </cell>
          <cell r="D150" t="str">
            <v>BIEN</v>
          </cell>
        </row>
        <row r="151">
          <cell r="A151" t="str">
            <v>PICNOMETROS - BOTELLAS DE  DENSIDAD RELATIVA DE HUBBARD-CARMICK DE 25 ML  DE CAPACIDAD</v>
          </cell>
          <cell r="B151" t="str">
            <v>Unidad</v>
          </cell>
          <cell r="C151">
            <v>200</v>
          </cell>
          <cell r="D151" t="str">
            <v>BIEN</v>
          </cell>
        </row>
        <row r="152">
          <cell r="A152" t="str">
            <v>PRENSA  PARA APRETAR HIERRO DE DIAMETRO DE 14 mm</v>
          </cell>
          <cell r="B152" t="str">
            <v>Unidad</v>
          </cell>
          <cell r="C152">
            <v>200</v>
          </cell>
          <cell r="D152" t="str">
            <v>BIEN</v>
          </cell>
        </row>
        <row r="153">
          <cell r="A153" t="str">
            <v>Prensa Marshall (4500 kg) de 110 v, incluidos los accesorios</v>
          </cell>
          <cell r="B153" t="str">
            <v>Unidad</v>
          </cell>
          <cell r="C153">
            <v>9325</v>
          </cell>
          <cell r="D153" t="str">
            <v>BIEN</v>
          </cell>
        </row>
        <row r="154">
          <cell r="A154" t="str">
            <v>Proyecto integracion al sistema de gestion institucional (laptos)</v>
          </cell>
          <cell r="B154" t="str">
            <v>Global</v>
          </cell>
          <cell r="C154">
            <v>62</v>
          </cell>
          <cell r="D154" t="str">
            <v>BIEN</v>
          </cell>
        </row>
        <row r="155">
          <cell r="A155" t="str">
            <v>Proyector</v>
          </cell>
          <cell r="B155" t="str">
            <v>Unidad</v>
          </cell>
          <cell r="C155">
            <v>1000</v>
          </cell>
          <cell r="D155" t="str">
            <v>BIEN</v>
          </cell>
        </row>
        <row r="156">
          <cell r="A156" t="str">
            <v>Proyectores, marca EPSON</v>
          </cell>
          <cell r="B156" t="str">
            <v>Unidad</v>
          </cell>
          <cell r="C156">
            <v>1000</v>
          </cell>
          <cell r="D156" t="str">
            <v>BIEN</v>
          </cell>
        </row>
        <row r="157">
          <cell r="A157" t="str">
            <v xml:space="preserve">RANURADORES CURVOS </v>
          </cell>
          <cell r="B157" t="str">
            <v>Unidad</v>
          </cell>
          <cell r="C157">
            <v>46</v>
          </cell>
          <cell r="D157" t="str">
            <v>BIEN</v>
          </cell>
        </row>
        <row r="158">
          <cell r="A158" t="str">
            <v>RECIPIENTE  METALICO  PARA  PREPARACION DE MEZCLAS  ASFALTICAS  CON UN CALENTADOR  DE GAS</v>
          </cell>
          <cell r="B158" t="str">
            <v>Unidad</v>
          </cell>
          <cell r="C158">
            <v>1000</v>
          </cell>
          <cell r="D158" t="str">
            <v>BIEN</v>
          </cell>
        </row>
        <row r="159">
          <cell r="A159" t="str">
            <v>SISTEMA  DE COMPRESION Y MODULO DE  ELASTICIDAD DE HORMIGON</v>
          </cell>
          <cell r="B159" t="str">
            <v>Unidad</v>
          </cell>
          <cell r="C159">
            <v>26325.119999999999</v>
          </cell>
          <cell r="D159" t="str">
            <v>BIEN</v>
          </cell>
        </row>
        <row r="160">
          <cell r="A160" t="str">
            <v>SISTEMA  PARA  ENSAYOS TRIAXIALES DINAMICOS EN  SUELOS  CONTROLADOS AUTOMATICAMENTE MEDIANTE  COMPUTADORA CON DOBLE ACTUADOR DE +/- 14 KN CAPACIDADD 50 KN</v>
          </cell>
          <cell r="B160" t="str">
            <v>Unidad</v>
          </cell>
          <cell r="C160">
            <v>96928</v>
          </cell>
          <cell r="D160" t="str">
            <v>BIEN</v>
          </cell>
        </row>
        <row r="161">
          <cell r="A161" t="str">
            <v>TAMICES N º 4 ,8,10,12,20,30,40,50,,100</v>
          </cell>
          <cell r="B161" t="str">
            <v>Juego</v>
          </cell>
          <cell r="C161">
            <v>1000</v>
          </cell>
          <cell r="D161" t="str">
            <v>BIEN</v>
          </cell>
        </row>
        <row r="162">
          <cell r="A162" t="str">
            <v>TAMICES Nº 200</v>
          </cell>
          <cell r="B162" t="str">
            <v>Unidad</v>
          </cell>
          <cell r="C162">
            <v>180</v>
          </cell>
          <cell r="D162" t="str">
            <v>BIEN</v>
          </cell>
        </row>
        <row r="163">
          <cell r="A163" t="str">
            <v>TAMIZADORA  ELECTRICA  DE  DIAMETROS  DE 8" CON  DESPLAZAMIENTO</v>
          </cell>
          <cell r="B163" t="str">
            <v>Unidad</v>
          </cell>
          <cell r="C163">
            <v>1700</v>
          </cell>
          <cell r="D163" t="str">
            <v>BIEN</v>
          </cell>
        </row>
        <row r="164">
          <cell r="A164" t="str">
            <v>TERMOMETRO - HIGROMETRO PORTATIL</v>
          </cell>
          <cell r="B164" t="str">
            <v>Unidad</v>
          </cell>
          <cell r="C164">
            <v>285</v>
          </cell>
          <cell r="D164" t="str">
            <v>BIEN</v>
          </cell>
        </row>
        <row r="165">
          <cell r="A165" t="str">
            <v>TERMOMETROS DE  CUADRANTE 0-60  0-100  0-200  0- 260 ºc</v>
          </cell>
          <cell r="B165" t="str">
            <v>Unidad</v>
          </cell>
          <cell r="C165">
            <v>40</v>
          </cell>
          <cell r="D165" t="str">
            <v>BIEN</v>
          </cell>
        </row>
        <row r="166">
          <cell r="A166" t="str">
            <v>Termómetros tipo reloj para muestras de asfalto</v>
          </cell>
          <cell r="B166" t="str">
            <v>Unidad</v>
          </cell>
          <cell r="C166">
            <v>250</v>
          </cell>
          <cell r="D166" t="str">
            <v>BIEN</v>
          </cell>
        </row>
        <row r="167">
          <cell r="A167" t="str">
            <v>TORNO TALLADOR  DE 3 - 4 CM</v>
          </cell>
          <cell r="B167" t="str">
            <v>Unidad</v>
          </cell>
          <cell r="C167">
            <v>2500</v>
          </cell>
          <cell r="D167" t="str">
            <v>BIEN</v>
          </cell>
        </row>
        <row r="168">
          <cell r="A168" t="str">
            <v>TRIPODE  PARA RELOJ  COMPARADOR CON ESCALA  DE 25 MM SUBDIVISIONES DE 0,01  MM</v>
          </cell>
          <cell r="B168" t="str">
            <v>Unidad</v>
          </cell>
          <cell r="C168">
            <v>300</v>
          </cell>
          <cell r="D168" t="str">
            <v>BIEN</v>
          </cell>
        </row>
        <row r="169">
          <cell r="A169" t="str">
            <v>VERNIER CALIPERS PIE  DE REY 0- 300MM X 0,05 MM</v>
          </cell>
          <cell r="B169" t="str">
            <v>Unidad</v>
          </cell>
          <cell r="C169">
            <v>100</v>
          </cell>
          <cell r="D169" t="str">
            <v>BIEN</v>
          </cell>
        </row>
        <row r="172">
          <cell r="A172" t="str">
            <v>Agua Potable</v>
          </cell>
          <cell r="B172" t="str">
            <v>Global</v>
          </cell>
          <cell r="C172">
            <v>7000</v>
          </cell>
          <cell r="D172" t="str">
            <v>SERVICIO</v>
          </cell>
          <cell r="E172" t="str">
            <v>530101 0000 001</v>
          </cell>
        </row>
        <row r="173">
          <cell r="A173" t="str">
            <v>Alimentos y bebidas</v>
          </cell>
          <cell r="B173" t="str">
            <v>Global</v>
          </cell>
          <cell r="C173">
            <v>1000</v>
          </cell>
          <cell r="D173" t="str">
            <v>SERVICIO</v>
          </cell>
          <cell r="E173" t="str">
            <v>530801 0000 002</v>
          </cell>
        </row>
        <row r="174">
          <cell r="A174" t="str">
            <v>Arrendamiento y licencias de uso de paquetes informáticos</v>
          </cell>
          <cell r="B174" t="str">
            <v>Global</v>
          </cell>
          <cell r="C174">
            <v>6500</v>
          </cell>
          <cell r="D174" t="str">
            <v>BIEN</v>
          </cell>
          <cell r="E174" t="str">
            <v>530702 0000 002</v>
          </cell>
        </row>
        <row r="175">
          <cell r="A175" t="str">
            <v>Consultoría Asesoría e Investigación Especializada</v>
          </cell>
          <cell r="B175" t="str">
            <v>Global</v>
          </cell>
          <cell r="C175">
            <v>2000</v>
          </cell>
          <cell r="D175" t="str">
            <v>BIEN</v>
          </cell>
          <cell r="E175" t="str">
            <v>530601 0000 002</v>
          </cell>
        </row>
        <row r="176">
          <cell r="A176" t="str">
            <v>Edición, Impresión, Reproducción y Publicación</v>
          </cell>
          <cell r="B176" t="str">
            <v>Global</v>
          </cell>
          <cell r="C176">
            <v>2000</v>
          </cell>
          <cell r="D176" t="str">
            <v>SERVICIO</v>
          </cell>
          <cell r="E176" t="str">
            <v>530204 0000 002</v>
          </cell>
        </row>
        <row r="177">
          <cell r="A177" t="str">
            <v>Energía eléctrica</v>
          </cell>
          <cell r="B177" t="str">
            <v>Global</v>
          </cell>
          <cell r="C177">
            <v>35000</v>
          </cell>
          <cell r="D177" t="str">
            <v>BIEN</v>
          </cell>
          <cell r="E177" t="str">
            <v>530104 0000 001</v>
          </cell>
        </row>
        <row r="178">
          <cell r="A178" t="str">
            <v>Equipos, Sistemas y Paquetes Informáticos mayores de 100,00</v>
          </cell>
          <cell r="B178" t="str">
            <v>Global</v>
          </cell>
          <cell r="C178">
            <v>30000</v>
          </cell>
          <cell r="D178" t="str">
            <v>SERVICIO</v>
          </cell>
          <cell r="E178" t="str">
            <v>840107 0000 002</v>
          </cell>
        </row>
        <row r="179">
          <cell r="A179" t="str">
            <v>Equipos, Sistemas y Paquetes Informáticos menores de 100,00</v>
          </cell>
          <cell r="B179" t="str">
            <v>Global</v>
          </cell>
          <cell r="C179">
            <v>3500</v>
          </cell>
          <cell r="D179" t="str">
            <v>SERVICIO</v>
          </cell>
          <cell r="E179" t="str">
            <v>531407 0000 002</v>
          </cell>
        </row>
        <row r="180">
          <cell r="A180" t="str">
            <v>Fletes y Maniobras</v>
          </cell>
          <cell r="B180" t="str">
            <v>Global</v>
          </cell>
          <cell r="C180">
            <v>200</v>
          </cell>
          <cell r="D180" t="str">
            <v>SERVICIO</v>
          </cell>
          <cell r="E180" t="str">
            <v>530202 0000 002</v>
          </cell>
        </row>
        <row r="181">
          <cell r="A181" t="str">
            <v>Gastos para Atención de Delegados</v>
          </cell>
          <cell r="B181" t="str">
            <v>Global</v>
          </cell>
          <cell r="C181">
            <v>2000</v>
          </cell>
          <cell r="D181" t="str">
            <v>SERVICIO</v>
          </cell>
          <cell r="E181" t="str">
            <v>530307 0000 002</v>
          </cell>
        </row>
        <row r="182">
          <cell r="A182" t="str">
            <v>Herramientas</v>
          </cell>
          <cell r="B182" t="str">
            <v>Global</v>
          </cell>
          <cell r="C182">
            <v>300</v>
          </cell>
          <cell r="D182" t="str">
            <v>BIEN</v>
          </cell>
          <cell r="E182" t="str">
            <v>530806 0000 002</v>
          </cell>
        </row>
        <row r="183">
          <cell r="A183" t="str">
            <v>Honorarios por Contratos Civiles de Servicios</v>
          </cell>
          <cell r="B183" t="str">
            <v>Global</v>
          </cell>
          <cell r="C183">
            <v>6000</v>
          </cell>
          <cell r="D183" t="str">
            <v>BIEN</v>
          </cell>
          <cell r="E183" t="str">
            <v>530606 0000 002</v>
          </cell>
        </row>
        <row r="184">
          <cell r="A184" t="str">
            <v>Investigaciones Profesionales y Exámenes de Laboratorio</v>
          </cell>
          <cell r="B184" t="str">
            <v>Global</v>
          </cell>
          <cell r="C184">
            <v>1000</v>
          </cell>
          <cell r="D184" t="str">
            <v>BIEN</v>
          </cell>
          <cell r="E184" t="str">
            <v>530212 0000 002</v>
          </cell>
        </row>
        <row r="185">
          <cell r="A185" t="str">
            <v>Libros y colecciones mayores de 100,00</v>
          </cell>
          <cell r="B185" t="str">
            <v>Global</v>
          </cell>
          <cell r="C185">
            <v>10000</v>
          </cell>
          <cell r="D185" t="str">
            <v>SERVICIO</v>
          </cell>
          <cell r="E185" t="str">
            <v>840109 0000 002</v>
          </cell>
        </row>
        <row r="186">
          <cell r="A186" t="str">
            <v>Libros y colecciones menores de 100,00</v>
          </cell>
          <cell r="B186" t="str">
            <v>Global</v>
          </cell>
          <cell r="C186">
            <v>17400</v>
          </cell>
          <cell r="D186" t="str">
            <v>SERVICIO</v>
          </cell>
          <cell r="E186" t="str">
            <v>531409 0000 002</v>
          </cell>
        </row>
        <row r="187">
          <cell r="A187" t="str">
            <v>Mantenimiento de Mobiliarios</v>
          </cell>
          <cell r="B187" t="str">
            <v>Global</v>
          </cell>
          <cell r="C187">
            <v>400</v>
          </cell>
          <cell r="D187" t="str">
            <v>BIEN</v>
          </cell>
          <cell r="E187" t="str">
            <v>530403 0000 002</v>
          </cell>
        </row>
        <row r="188">
          <cell r="A188" t="str">
            <v>Mantenimiento, edificios, locales y residencias</v>
          </cell>
          <cell r="B188" t="str">
            <v>Global</v>
          </cell>
          <cell r="C188">
            <v>10000</v>
          </cell>
          <cell r="D188" t="str">
            <v>SERVICIO</v>
          </cell>
          <cell r="E188" t="str">
            <v>530402 0000 001</v>
          </cell>
        </row>
        <row r="189">
          <cell r="A189" t="str">
            <v>Maquinarias y Equipos (Mantenimiento)</v>
          </cell>
          <cell r="B189" t="str">
            <v>Global</v>
          </cell>
          <cell r="C189">
            <v>4000</v>
          </cell>
          <cell r="D189" t="str">
            <v>BIEN</v>
          </cell>
          <cell r="E189" t="str">
            <v>530404 0000 002</v>
          </cell>
        </row>
        <row r="190">
          <cell r="A190" t="str">
            <v>Maquinarias y Equipos mayores a 100,00</v>
          </cell>
          <cell r="B190" t="str">
            <v>Global</v>
          </cell>
          <cell r="C190">
            <v>40000</v>
          </cell>
          <cell r="D190" t="str">
            <v>BIEN</v>
          </cell>
          <cell r="E190" t="str">
            <v>840104 0000 002</v>
          </cell>
        </row>
        <row r="191">
          <cell r="A191" t="str">
            <v>Maquinarias y Equipos menores a 100,00</v>
          </cell>
          <cell r="B191" t="str">
            <v>Global</v>
          </cell>
          <cell r="C191">
            <v>900</v>
          </cell>
          <cell r="D191" t="str">
            <v>BIEN</v>
          </cell>
          <cell r="E191" t="str">
            <v>531404 0000 002</v>
          </cell>
        </row>
        <row r="192">
          <cell r="A192" t="str">
            <v>Materiales de Aseo</v>
          </cell>
          <cell r="B192" t="str">
            <v>Global</v>
          </cell>
          <cell r="C192">
            <v>6200</v>
          </cell>
          <cell r="D192" t="str">
            <v>BIEN</v>
          </cell>
          <cell r="E192" t="str">
            <v>530805 0000 002</v>
          </cell>
        </row>
        <row r="193">
          <cell r="A193" t="str">
            <v xml:space="preserve">Materiales de Construcción, Eléctricos, Plomería y Carpintería </v>
          </cell>
          <cell r="B193" t="str">
            <v>Global</v>
          </cell>
          <cell r="C193">
            <v>9000</v>
          </cell>
          <cell r="D193" t="str">
            <v>BIEN</v>
          </cell>
          <cell r="E193" t="str">
            <v>530811 0000 002</v>
          </cell>
        </row>
        <row r="194">
          <cell r="A194" t="str">
            <v>Materiales de Impresión, Fotografía, Reproducción y Publicaciones</v>
          </cell>
          <cell r="B194" t="str">
            <v>Global</v>
          </cell>
          <cell r="C194">
            <v>6000</v>
          </cell>
          <cell r="D194" t="str">
            <v>BIEN</v>
          </cell>
          <cell r="E194" t="str">
            <v>530807 0000 002</v>
          </cell>
        </row>
        <row r="195">
          <cell r="A195" t="str">
            <v>Materiales de Oficina</v>
          </cell>
          <cell r="B195" t="str">
            <v>Global</v>
          </cell>
          <cell r="C195">
            <v>12000</v>
          </cell>
          <cell r="D195" t="str">
            <v>BIEN</v>
          </cell>
          <cell r="E195" t="str">
            <v>530804 0000 002</v>
          </cell>
        </row>
        <row r="196">
          <cell r="A196" t="str">
            <v>Materiales Didácticos</v>
          </cell>
          <cell r="B196" t="str">
            <v>Global</v>
          </cell>
          <cell r="C196">
            <v>5000</v>
          </cell>
          <cell r="D196" t="str">
            <v>BIEN</v>
          </cell>
          <cell r="E196" t="str">
            <v>530812 0000 002</v>
          </cell>
        </row>
        <row r="197">
          <cell r="A197" t="str">
            <v>Materiales e Insumos para Laboratorio y Uso Médico</v>
          </cell>
          <cell r="B197" t="str">
            <v>Global</v>
          </cell>
          <cell r="C197">
            <v>2000</v>
          </cell>
          <cell r="D197" t="str">
            <v>BIEN</v>
          </cell>
          <cell r="E197" t="str">
            <v>530810 0000 002</v>
          </cell>
        </row>
        <row r="198">
          <cell r="A198" t="str">
            <v>Mobiliarios</v>
          </cell>
          <cell r="B198" t="str">
            <v>Global</v>
          </cell>
          <cell r="C198">
            <v>5000</v>
          </cell>
          <cell r="D198" t="str">
            <v>BIEN</v>
          </cell>
          <cell r="E198" t="str">
            <v>531403 0000 002</v>
          </cell>
        </row>
        <row r="199">
          <cell r="A199" t="str">
            <v>Mobiliarios</v>
          </cell>
          <cell r="B199" t="str">
            <v>Global</v>
          </cell>
          <cell r="C199">
            <v>10000</v>
          </cell>
          <cell r="D199" t="str">
            <v>SERVICIO</v>
          </cell>
          <cell r="E199" t="str">
            <v>840103 0000 002</v>
          </cell>
        </row>
        <row r="200">
          <cell r="A200" t="str">
            <v>Pasajes al Exterior</v>
          </cell>
          <cell r="B200" t="str">
            <v>Global</v>
          </cell>
          <cell r="C200">
            <v>4000</v>
          </cell>
          <cell r="D200" t="str">
            <v>BIEN</v>
          </cell>
          <cell r="E200" t="str">
            <v>530302 0000 002</v>
          </cell>
        </row>
        <row r="201">
          <cell r="A201" t="str">
            <v>Pasajes al Interior</v>
          </cell>
          <cell r="B201" t="str">
            <v>Global</v>
          </cell>
          <cell r="C201">
            <v>3000</v>
          </cell>
          <cell r="D201" t="str">
            <v>BIEN</v>
          </cell>
          <cell r="E201" t="str">
            <v>530301 0000 002</v>
          </cell>
        </row>
        <row r="202">
          <cell r="A202" t="str">
            <v>Publicidad y Propaganda en Medios de Comunicación Masiva</v>
          </cell>
          <cell r="B202" t="str">
            <v>Global</v>
          </cell>
          <cell r="C202">
            <v>1000</v>
          </cell>
          <cell r="D202" t="str">
            <v>SERVICIO</v>
          </cell>
          <cell r="E202" t="str">
            <v>530218 0000 002</v>
          </cell>
        </row>
        <row r="203">
          <cell r="A203" t="str">
            <v>Repuestos y Accesorios</v>
          </cell>
          <cell r="B203" t="str">
            <v>Global</v>
          </cell>
          <cell r="C203">
            <v>2000</v>
          </cell>
          <cell r="D203" t="str">
            <v>BIEN</v>
          </cell>
          <cell r="E203" t="str">
            <v>530813 0000 001</v>
          </cell>
        </row>
        <row r="204">
          <cell r="A204" t="str">
            <v>Servicio de Capacitación</v>
          </cell>
          <cell r="B204" t="str">
            <v>Global</v>
          </cell>
          <cell r="C204">
            <v>18380</v>
          </cell>
          <cell r="D204" t="str">
            <v>SERVICIO</v>
          </cell>
          <cell r="E204" t="str">
            <v>530603 0000 001</v>
          </cell>
        </row>
        <row r="205">
          <cell r="A205" t="str">
            <v>Servicios Personales Eventuales sin Relación de Dependencia</v>
          </cell>
          <cell r="B205" t="str">
            <v>Global</v>
          </cell>
          <cell r="C205">
            <v>3000</v>
          </cell>
          <cell r="D205" t="str">
            <v>SERVICIO</v>
          </cell>
          <cell r="E205" t="str">
            <v>530221 0000 002</v>
          </cell>
        </row>
        <row r="206">
          <cell r="A206" t="str">
            <v>Telecomunicaciones</v>
          </cell>
          <cell r="B206" t="str">
            <v>Global</v>
          </cell>
          <cell r="C206">
            <v>400</v>
          </cell>
          <cell r="D206" t="str">
            <v>BIEN</v>
          </cell>
          <cell r="E206" t="str">
            <v>530105 0000 001</v>
          </cell>
        </row>
        <row r="207">
          <cell r="A207" t="str">
            <v>Transporte de Personal</v>
          </cell>
          <cell r="B207" t="str">
            <v>Global</v>
          </cell>
          <cell r="C207">
            <v>300</v>
          </cell>
          <cell r="D207" t="str">
            <v>BIEN</v>
          </cell>
          <cell r="E207" t="str">
            <v>530201 0000 002</v>
          </cell>
        </row>
        <row r="208">
          <cell r="A208" t="str">
            <v>Viáticos y Subsistencias en el  Exterior</v>
          </cell>
          <cell r="B208" t="str">
            <v>Global</v>
          </cell>
          <cell r="C208">
            <v>2000</v>
          </cell>
          <cell r="D208" t="str">
            <v>BIEN</v>
          </cell>
          <cell r="E208" t="str">
            <v>530304 0000 002</v>
          </cell>
        </row>
        <row r="209">
          <cell r="A209" t="str">
            <v>Viáticos y Subsistencias en el Interior</v>
          </cell>
          <cell r="B209" t="str">
            <v>Global</v>
          </cell>
          <cell r="C209">
            <v>5000</v>
          </cell>
          <cell r="D209" t="str">
            <v>BIEN</v>
          </cell>
          <cell r="E209" t="str">
            <v>530303 0000 002</v>
          </cell>
        </row>
        <row r="210">
          <cell r="A210">
            <v>0</v>
          </cell>
          <cell r="B210">
            <v>0</v>
          </cell>
          <cell r="C210">
            <v>0</v>
          </cell>
          <cell r="D210">
            <v>0</v>
          </cell>
          <cell r="E210">
            <v>0</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torado"/>
      <sheetName val="Vic Acad"/>
      <sheetName val="Vic Adm"/>
      <sheetName val="Procuraduría"/>
      <sheetName val="Dirección Académica"/>
      <sheetName val="Biblioteca"/>
      <sheetName val="DPLAN"/>
      <sheetName val="UPESeguimiento"/>
      <sheetName val="DEICG"/>
      <sheetName val="DIRCOM"/>
      <sheetName val="RRPP"/>
      <sheetName val="Imprenta"/>
      <sheetName val="Secretaría"/>
      <sheetName val="Archivo"/>
      <sheetName val="Dir Administrativa"/>
      <sheetName val="Compras Públicas"/>
      <sheetName val="Bienes"/>
      <sheetName val="Control Bienes"/>
      <sheetName val="Obras"/>
      <sheetName val="Seguridad"/>
      <sheetName val="Áreas Verdes"/>
      <sheetName val="Transporte"/>
      <sheetName val="Dir Financiera"/>
      <sheetName val="Presupuesto"/>
      <sheetName val="Contabilidad"/>
      <sheetName val="Tesorería"/>
      <sheetName val="Remuneraciones"/>
      <sheetName val="DTH"/>
      <sheetName val="DTIC"/>
      <sheetName val="Cultura y Arte"/>
      <sheetName val="Bienestar"/>
      <sheetName val="CEC"/>
      <sheetName val="D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 PAC CONOSOLIDADO"/>
      <sheetName val="POA - PAC Eunice"/>
      <sheetName val="Hoja2"/>
      <sheetName val="partidas"/>
      <sheetName val="capacitacion"/>
      <sheetName val="Maquinaria"/>
      <sheetName val="impresion"/>
      <sheetName val="equipo"/>
      <sheetName val="aseo"/>
      <sheetName val="mobiliario"/>
      <sheetName val="materiales"/>
    </sheetNames>
    <sheetDataSet>
      <sheetData sheetId="0" refreshError="1"/>
      <sheetData sheetId="1" refreshError="1"/>
      <sheetData sheetId="2" refreshError="1"/>
      <sheetData sheetId="3">
        <row r="2">
          <cell r="A2" t="str">
            <v>Agua Potable</v>
          </cell>
          <cell r="B2" t="str">
            <v>530101 0000 001</v>
          </cell>
          <cell r="C2" t="str">
            <v>Global</v>
          </cell>
          <cell r="D2">
            <v>7000</v>
          </cell>
        </row>
        <row r="3">
          <cell r="A3" t="str">
            <v>Alimentos y bebidas</v>
          </cell>
          <cell r="B3" t="str">
            <v>530104 0000 001</v>
          </cell>
          <cell r="C3" t="str">
            <v>Global</v>
          </cell>
          <cell r="D3">
            <v>1000</v>
          </cell>
          <cell r="E3" t="str">
            <v>Coffe break por Congresos y aniversarios</v>
          </cell>
        </row>
        <row r="4">
          <cell r="A4" t="str">
            <v>Arrendamiento y licencias de uso de paquetes informáticos</v>
          </cell>
          <cell r="B4" t="str">
            <v>530105 0000 001</v>
          </cell>
          <cell r="C4" t="str">
            <v>Global</v>
          </cell>
          <cell r="D4">
            <v>6500</v>
          </cell>
          <cell r="E4" t="str">
            <v>Programa para mapeo (UAIC)</v>
          </cell>
        </row>
        <row r="5">
          <cell r="A5" t="str">
            <v>Consultoría Asesoría e Investigación Especializada</v>
          </cell>
          <cell r="B5" t="str">
            <v>530201 0000 002</v>
          </cell>
          <cell r="C5" t="str">
            <v>Global</v>
          </cell>
          <cell r="D5">
            <v>2000</v>
          </cell>
          <cell r="E5" t="str">
            <v>Consultorías para la implementación instrumentos que mejoren la gestión universitaria</v>
          </cell>
        </row>
        <row r="6">
          <cell r="A6" t="str">
            <v>Edición, Impresión, Reproducción y Publicación</v>
          </cell>
          <cell r="B6" t="str">
            <v>530202 0000 002</v>
          </cell>
          <cell r="C6" t="str">
            <v>Global</v>
          </cell>
          <cell r="D6">
            <v>2000</v>
          </cell>
          <cell r="E6" t="str">
            <v>Tarjetas de invitación, publicaciones, banner</v>
          </cell>
        </row>
        <row r="7">
          <cell r="A7" t="str">
            <v>Energía eléctrica</v>
          </cell>
          <cell r="B7" t="str">
            <v>530204 0000 002</v>
          </cell>
          <cell r="C7" t="str">
            <v>Global</v>
          </cell>
          <cell r="D7">
            <v>35000</v>
          </cell>
        </row>
        <row r="8">
          <cell r="A8" t="str">
            <v>Equipos, Sistemas y Paquetes Informáticos mayores de $100</v>
          </cell>
          <cell r="B8" t="str">
            <v>530218 0000 002</v>
          </cell>
          <cell r="C8" t="str">
            <v>Global</v>
          </cell>
          <cell r="D8">
            <v>30000</v>
          </cell>
          <cell r="E8" t="str">
            <v>Equipos mayores de 100,00 (impresoras, computadoras, software)</v>
          </cell>
        </row>
        <row r="9">
          <cell r="A9" t="str">
            <v>Equipos, Sistemas y Paquetes Informáticos menores de $100</v>
          </cell>
          <cell r="B9" t="str">
            <v>530212 0000 002</v>
          </cell>
          <cell r="C9" t="str">
            <v>Global</v>
          </cell>
          <cell r="D9">
            <v>3500</v>
          </cell>
          <cell r="E9" t="str">
            <v>Equipos menores de 100,00 (UPS, impresora)</v>
          </cell>
        </row>
        <row r="10">
          <cell r="A10" t="str">
            <v>Fletes y Maniobras</v>
          </cell>
          <cell r="B10" t="str">
            <v>530221 0000 002</v>
          </cell>
          <cell r="C10" t="str">
            <v>Global</v>
          </cell>
          <cell r="D10">
            <v>200</v>
          </cell>
          <cell r="E10" t="str">
            <v>Alquiler de carro para trasladar bienes</v>
          </cell>
        </row>
        <row r="11">
          <cell r="A11" t="str">
            <v>Gastos para Atención de Delegados</v>
          </cell>
          <cell r="B11" t="str">
            <v>530301 0000 002</v>
          </cell>
          <cell r="C11" t="str">
            <v>Global</v>
          </cell>
          <cell r="D11">
            <v>2000</v>
          </cell>
          <cell r="E11" t="str">
            <v>Invitados que se traen, alimentación, hotel y comida sin pasaje</v>
          </cell>
        </row>
        <row r="12">
          <cell r="A12" t="str">
            <v>Herramientas</v>
          </cell>
          <cell r="B12" t="str">
            <v>530302 0000 002</v>
          </cell>
          <cell r="C12" t="str">
            <v>Global</v>
          </cell>
          <cell r="D12">
            <v>500</v>
          </cell>
          <cell r="E12" t="str">
            <v>Destornillador, playos, etc.</v>
          </cell>
        </row>
        <row r="13">
          <cell r="A13" t="str">
            <v>Honorarios por Contratos Civiles de Servicios</v>
          </cell>
          <cell r="B13" t="str">
            <v>530303 0000 002</v>
          </cell>
          <cell r="C13" t="str">
            <v>Global</v>
          </cell>
          <cell r="D13">
            <v>6000</v>
          </cell>
          <cell r="E13" t="str">
            <v>Honorarios para empleados contratados para un trabajo específico</v>
          </cell>
        </row>
        <row r="14">
          <cell r="A14" t="str">
            <v>Investigaciones Profesionales y Exámenes de Laboratorio</v>
          </cell>
          <cell r="B14" t="str">
            <v>530304 0000 002</v>
          </cell>
          <cell r="C14" t="str">
            <v>Global</v>
          </cell>
          <cell r="D14">
            <v>1000</v>
          </cell>
        </row>
        <row r="15">
          <cell r="A15" t="str">
            <v>Libros y colecciones mayores de 100,00</v>
          </cell>
          <cell r="B15" t="str">
            <v>530402 0000 001</v>
          </cell>
          <cell r="C15" t="str">
            <v>Global</v>
          </cell>
          <cell r="D15">
            <v>10000</v>
          </cell>
          <cell r="E15" t="str">
            <v>Libros y colecciones mayores de 100,00</v>
          </cell>
        </row>
        <row r="16">
          <cell r="A16" t="str">
            <v>Libros y colecciones menores de 100,00</v>
          </cell>
          <cell r="B16" t="str">
            <v>530307 0000 002</v>
          </cell>
          <cell r="C16" t="str">
            <v>Global</v>
          </cell>
          <cell r="D16">
            <v>17400</v>
          </cell>
          <cell r="E16" t="str">
            <v>Libros y colecciones menores de 100,00</v>
          </cell>
        </row>
        <row r="17">
          <cell r="A17" t="str">
            <v>Mantenimiento, edificios, locales y residencias</v>
          </cell>
          <cell r="B17" t="str">
            <v>530403 0000 002</v>
          </cell>
          <cell r="C17" t="str">
            <v>Global</v>
          </cell>
          <cell r="D17">
            <v>10000</v>
          </cell>
          <cell r="E17" t="str">
            <v>Mantenimiento puerta, baños, planta eléctrica</v>
          </cell>
        </row>
        <row r="18">
          <cell r="A18" t="str">
            <v>Maquinarias y Equipos (Mantenimiento de equipos)</v>
          </cell>
          <cell r="B18" t="str">
            <v>530404 0000 002</v>
          </cell>
          <cell r="C18" t="str">
            <v>Global</v>
          </cell>
          <cell r="D18">
            <v>4000</v>
          </cell>
          <cell r="E18" t="str">
            <v>Mantenimiento de equipos (aires acondicionados, copiadoras)</v>
          </cell>
        </row>
        <row r="19">
          <cell r="A19" t="str">
            <v>Maquinarias y Equipos mayores de $100</v>
          </cell>
          <cell r="B19" t="str">
            <v>530603 0000 001</v>
          </cell>
          <cell r="C19" t="str">
            <v>Global</v>
          </cell>
          <cell r="D19">
            <v>40000</v>
          </cell>
          <cell r="E19" t="str">
            <v>Maquinarias y equipos mayores de 100,00 (aires acondicionados, bombas de agua, cortadoras de césped, copiadoras, proyectores, cámaras, trípode)</v>
          </cell>
        </row>
        <row r="20">
          <cell r="A20" t="str">
            <v>Maquinarias y Equipos menores de $100</v>
          </cell>
          <cell r="B20" t="str">
            <v>530601 0000 002</v>
          </cell>
          <cell r="C20" t="str">
            <v>Global</v>
          </cell>
          <cell r="D20">
            <v>900</v>
          </cell>
          <cell r="E20" t="str">
            <v>Maquinarias y equipos menores de 100,00 (sacapunta eléctrico, anilladora, cortadora, sumadora)</v>
          </cell>
        </row>
        <row r="21">
          <cell r="A21" t="str">
            <v>Materiales de Aseo</v>
          </cell>
          <cell r="B21" t="str">
            <v>530606 0000 001</v>
          </cell>
          <cell r="C21" t="str">
            <v>Global</v>
          </cell>
          <cell r="D21">
            <v>6200</v>
          </cell>
        </row>
        <row r="22">
          <cell r="A22" t="str">
            <v xml:space="preserve">Materiales de Construcción, Eléctricos, Plomería y Carpintería </v>
          </cell>
          <cell r="B22" t="str">
            <v>530702 0000 002</v>
          </cell>
          <cell r="C22" t="str">
            <v>Global</v>
          </cell>
          <cell r="D22">
            <v>9000</v>
          </cell>
          <cell r="E22" t="str">
            <v>Materiales eléctricos (cables, lámparas, focos, fluorescentes)</v>
          </cell>
        </row>
        <row r="23">
          <cell r="A23" t="str">
            <v>Materiales de Impresión, Fotografía, Reproducción y Publicaciones</v>
          </cell>
          <cell r="B23" t="str">
            <v>530801 0000 001</v>
          </cell>
          <cell r="C23" t="str">
            <v>Global</v>
          </cell>
          <cell r="D23">
            <v>6000</v>
          </cell>
          <cell r="E23" t="str">
            <v>Cartuchos, tóner, cintas, etc.</v>
          </cell>
        </row>
        <row r="24">
          <cell r="A24" t="str">
            <v>Materiales de Oficina</v>
          </cell>
          <cell r="B24" t="str">
            <v>530804 0000 001</v>
          </cell>
          <cell r="C24" t="str">
            <v>Global</v>
          </cell>
          <cell r="D24">
            <v>12000</v>
          </cell>
        </row>
        <row r="25">
          <cell r="A25" t="str">
            <v>Materiales Didácticos</v>
          </cell>
          <cell r="B25" t="str">
            <v>530805 0000 002</v>
          </cell>
          <cell r="C25" t="str">
            <v>Global</v>
          </cell>
          <cell r="D25">
            <v>5000</v>
          </cell>
          <cell r="E25" t="str">
            <v>Materiales para prácticas de estudiantes en Laboratorios, salva vidas</v>
          </cell>
        </row>
        <row r="26">
          <cell r="A26" t="str">
            <v>Materiales e Insumos para Laboratorio y Uso Médico</v>
          </cell>
          <cell r="B26" t="str">
            <v>530806 0000 002</v>
          </cell>
          <cell r="C26" t="str">
            <v>Global</v>
          </cell>
          <cell r="D26">
            <v>2000</v>
          </cell>
          <cell r="E26" t="str">
            <v>Pipetas, tubos de ensayo, etc.</v>
          </cell>
        </row>
        <row r="27">
          <cell r="A27" t="str">
            <v>Mobiliarios (Mantenimiento)</v>
          </cell>
          <cell r="B27" t="str">
            <v>530807 0000 002</v>
          </cell>
          <cell r="C27" t="str">
            <v>Global</v>
          </cell>
          <cell r="D27">
            <v>400</v>
          </cell>
          <cell r="E27" t="str">
            <v>Mantenimiento de mobiliario</v>
          </cell>
        </row>
        <row r="28">
          <cell r="A28" t="str">
            <v>Mobiliarios mayores de $100</v>
          </cell>
          <cell r="B28" t="str">
            <v>840103 0000 002</v>
          </cell>
          <cell r="C28" t="str">
            <v>Global</v>
          </cell>
          <cell r="D28">
            <v>10000</v>
          </cell>
          <cell r="E28" t="str">
            <v>Bienes de control administrativo mayores de 100,00</v>
          </cell>
        </row>
        <row r="29">
          <cell r="A29" t="str">
            <v>Mobiliarios menores de $100</v>
          </cell>
          <cell r="B29" t="str">
            <v>530810 0000 002</v>
          </cell>
          <cell r="C29" t="str">
            <v>Global</v>
          </cell>
          <cell r="D29">
            <v>5000</v>
          </cell>
          <cell r="E29" t="str">
            <v>Bienes de control administrativo menores de 100,00</v>
          </cell>
        </row>
        <row r="30">
          <cell r="A30" t="str">
            <v>Pasajes al Exterior</v>
          </cell>
          <cell r="B30" t="str">
            <v>530812 0000 002</v>
          </cell>
          <cell r="C30" t="str">
            <v>Global</v>
          </cell>
          <cell r="D30">
            <v>4000</v>
          </cell>
          <cell r="E30" t="str">
            <v>Pasajes para funcionarios de la institución, pago a seminarios, charlas y eventos en el exterior. Delegaciones que visitan la universidad con fines académicos</v>
          </cell>
        </row>
        <row r="31">
          <cell r="A31" t="str">
            <v>Pasajes al Interior</v>
          </cell>
          <cell r="B31" t="str">
            <v>530813 0000 001</v>
          </cell>
          <cell r="C31" t="str">
            <v>Global</v>
          </cell>
          <cell r="D31">
            <v>3000</v>
          </cell>
          <cell r="E31" t="str">
            <v>Pasajes para funcionarios de la institución, pago a seminarios, charlas y eventos</v>
          </cell>
        </row>
        <row r="32">
          <cell r="A32" t="str">
            <v>Publicidad y Propaganda en Medios de Comunicación Masiva</v>
          </cell>
          <cell r="B32" t="str">
            <v>531403 0000 002</v>
          </cell>
          <cell r="C32" t="str">
            <v>Global</v>
          </cell>
          <cell r="D32">
            <v>1000</v>
          </cell>
          <cell r="E32" t="str">
            <v>Periódico, TV</v>
          </cell>
        </row>
        <row r="33">
          <cell r="A33" t="str">
            <v>Repuestos y Accesorios</v>
          </cell>
          <cell r="B33" t="str">
            <v>531404 0000 002</v>
          </cell>
          <cell r="C33" t="str">
            <v>Global</v>
          </cell>
          <cell r="D33">
            <v>2000</v>
          </cell>
          <cell r="E33" t="str">
            <v>Repuestos de aires acondicionados, computadoras, repuestos de copiadoras</v>
          </cell>
        </row>
        <row r="34">
          <cell r="A34" t="str">
            <v>Servicio de Capacitación</v>
          </cell>
          <cell r="B34" t="str">
            <v>531407 0000 002</v>
          </cell>
          <cell r="C34" t="str">
            <v>Global</v>
          </cell>
          <cell r="D34">
            <v>18380</v>
          </cell>
          <cell r="E34" t="str">
            <v>Pago a docentes contratados con facturas</v>
          </cell>
        </row>
        <row r="35">
          <cell r="A35" t="str">
            <v>Servicios Personales Eventuales sin Relación de Dependencia</v>
          </cell>
          <cell r="B35" t="str">
            <v>531409 0000 002</v>
          </cell>
          <cell r="C35" t="str">
            <v>Global</v>
          </cell>
          <cell r="D35">
            <v>3000</v>
          </cell>
          <cell r="E35" t="str">
            <v>Personal que no alcanzó a entrar en roles (guardianes, auxiliares de servicio, trabajadores)</v>
          </cell>
        </row>
        <row r="36">
          <cell r="A36" t="str">
            <v>Telecomunicaciones</v>
          </cell>
          <cell r="B36" t="str">
            <v>840103 0000 002</v>
          </cell>
          <cell r="C36" t="str">
            <v>Global</v>
          </cell>
          <cell r="D36">
            <v>400</v>
          </cell>
        </row>
        <row r="37">
          <cell r="A37" t="str">
            <v>Transporte de Personal</v>
          </cell>
          <cell r="B37" t="str">
            <v>840104 0000 002</v>
          </cell>
          <cell r="C37" t="str">
            <v>Global</v>
          </cell>
          <cell r="D37">
            <v>300</v>
          </cell>
          <cell r="E37" t="str">
            <v>Flete para traslado de delegaciones</v>
          </cell>
        </row>
        <row r="38">
          <cell r="A38" t="str">
            <v>Viáticos y Subsistencias en el  Exterior</v>
          </cell>
          <cell r="B38" t="str">
            <v>840107 0000 002</v>
          </cell>
          <cell r="C38" t="str">
            <v>Global</v>
          </cell>
          <cell r="D38">
            <v>2000</v>
          </cell>
        </row>
        <row r="39">
          <cell r="A39" t="str">
            <v>Viáticos y Subsistencias en el Interior</v>
          </cell>
          <cell r="B39" t="str">
            <v>840109 0000 002</v>
          </cell>
          <cell r="C39" t="str">
            <v>Global</v>
          </cell>
          <cell r="D39">
            <v>5000</v>
          </cell>
        </row>
      </sheetData>
      <sheetData sheetId="4" refreshError="1"/>
      <sheetData sheetId="5" refreshError="1"/>
      <sheetData sheetId="6"/>
      <sheetData sheetId="7"/>
      <sheetData sheetId="8"/>
      <sheetData sheetId="9" refreshError="1"/>
      <sheetData sheetId="1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E36C09"/>
  </sheetPr>
  <dimension ref="A1:AU642"/>
  <sheetViews>
    <sheetView showGridLines="0" tabSelected="1" zoomScaleNormal="100" workbookViewId="0">
      <selection sqref="A1:H1"/>
    </sheetView>
  </sheetViews>
  <sheetFormatPr baseColWidth="10" defaultColWidth="14.42578125" defaultRowHeight="15" customHeight="1" x14ac:dyDescent="0.25"/>
  <cols>
    <col min="1" max="1" width="8.7109375" customWidth="1"/>
    <col min="2" max="11" width="25.7109375" customWidth="1"/>
    <col min="12" max="13" width="12.7109375" customWidth="1"/>
    <col min="14" max="16" width="25.7109375" customWidth="1"/>
    <col min="17" max="17" width="18.7109375" customWidth="1"/>
    <col min="18" max="18" width="42.140625" customWidth="1"/>
    <col min="19" max="19" width="17.7109375" customWidth="1"/>
    <col min="20" max="20" width="10.7109375" customWidth="1"/>
    <col min="21" max="21" width="17.7109375" customWidth="1"/>
    <col min="22" max="22" width="10.7109375" customWidth="1"/>
    <col min="23" max="26" width="13.7109375" customWidth="1"/>
    <col min="27" max="27" width="15.7109375" customWidth="1"/>
    <col min="28" max="30" width="8.7109375" customWidth="1"/>
    <col min="31" max="31" width="19.7109375" customWidth="1"/>
    <col min="32" max="32" width="12.42578125" customWidth="1"/>
    <col min="33" max="33" width="21.42578125" customWidth="1"/>
    <col min="34" max="34" width="21.140625" customWidth="1"/>
    <col min="35" max="39" width="12.42578125" customWidth="1"/>
    <col min="40" max="40" width="15.7109375" customWidth="1"/>
    <col min="41" max="47" width="12.42578125" customWidth="1"/>
  </cols>
  <sheetData>
    <row r="1" spans="1:47" ht="45.75" x14ac:dyDescent="0.25">
      <c r="A1" s="491" t="s">
        <v>0</v>
      </c>
      <c r="B1" s="474"/>
      <c r="C1" s="474"/>
      <c r="D1" s="474"/>
      <c r="E1" s="474"/>
      <c r="F1" s="474"/>
      <c r="G1" s="474"/>
      <c r="H1" s="474"/>
      <c r="I1" s="491" t="s">
        <v>0</v>
      </c>
      <c r="J1" s="474"/>
      <c r="K1" s="474"/>
      <c r="L1" s="474"/>
      <c r="M1" s="474"/>
      <c r="N1" s="474"/>
      <c r="O1" s="474"/>
      <c r="P1" s="474"/>
      <c r="Q1" s="491" t="s">
        <v>0</v>
      </c>
      <c r="R1" s="474"/>
      <c r="S1" s="474"/>
      <c r="T1" s="474"/>
      <c r="U1" s="474"/>
      <c r="V1" s="474"/>
      <c r="W1" s="474"/>
      <c r="X1" s="474"/>
      <c r="Y1" s="474"/>
      <c r="Z1" s="474"/>
      <c r="AA1" s="474"/>
      <c r="AB1" s="474"/>
      <c r="AC1" s="474"/>
      <c r="AD1" s="474"/>
      <c r="AE1" s="474"/>
      <c r="AF1" s="1"/>
      <c r="AG1" s="1"/>
      <c r="AH1" s="1"/>
      <c r="AI1" s="1"/>
      <c r="AJ1" s="1"/>
      <c r="AK1" s="1"/>
      <c r="AL1" s="1"/>
      <c r="AM1" s="1"/>
      <c r="AN1" s="1"/>
      <c r="AO1" s="1"/>
      <c r="AP1" s="1"/>
      <c r="AQ1" s="1"/>
      <c r="AR1" s="1"/>
      <c r="AS1" s="1"/>
      <c r="AT1" s="1"/>
      <c r="AU1" s="1"/>
    </row>
    <row r="2" spans="1:47" ht="30" x14ac:dyDescent="0.3">
      <c r="A2" s="492" t="s">
        <v>1</v>
      </c>
      <c r="B2" s="493"/>
      <c r="C2" s="493"/>
      <c r="D2" s="493"/>
      <c r="E2" s="493"/>
      <c r="F2" s="493"/>
      <c r="G2" s="493"/>
      <c r="H2" s="493"/>
      <c r="I2" s="492" t="s">
        <v>1</v>
      </c>
      <c r="J2" s="493"/>
      <c r="K2" s="493"/>
      <c r="L2" s="493"/>
      <c r="M2" s="493"/>
      <c r="N2" s="493"/>
      <c r="O2" s="493"/>
      <c r="P2" s="493"/>
      <c r="Q2" s="492" t="s">
        <v>1</v>
      </c>
      <c r="R2" s="493"/>
      <c r="S2" s="493"/>
      <c r="T2" s="493"/>
      <c r="U2" s="493"/>
      <c r="V2" s="493"/>
      <c r="W2" s="493"/>
      <c r="X2" s="493"/>
      <c r="Y2" s="493"/>
      <c r="Z2" s="493"/>
      <c r="AA2" s="493"/>
      <c r="AB2" s="493"/>
      <c r="AC2" s="493"/>
      <c r="AD2" s="493"/>
      <c r="AE2" s="493"/>
      <c r="AF2" s="2"/>
      <c r="AG2" s="2"/>
      <c r="AH2" s="2"/>
      <c r="AI2" s="2"/>
      <c r="AJ2" s="2"/>
      <c r="AK2" s="2"/>
      <c r="AL2" s="2"/>
      <c r="AM2" s="2"/>
      <c r="AN2" s="2"/>
      <c r="AO2" s="2"/>
      <c r="AP2" s="2"/>
      <c r="AQ2" s="2"/>
      <c r="AR2" s="2"/>
      <c r="AS2" s="2"/>
      <c r="AT2" s="2"/>
      <c r="AU2" s="2"/>
    </row>
    <row r="3" spans="1:47" ht="30.75" x14ac:dyDescent="0.25">
      <c r="A3" s="473" t="s">
        <v>2</v>
      </c>
      <c r="B3" s="474"/>
      <c r="C3" s="474"/>
      <c r="D3" s="474"/>
      <c r="E3" s="474"/>
      <c r="F3" s="474"/>
      <c r="G3" s="474"/>
      <c r="H3" s="474"/>
      <c r="I3" s="473" t="s">
        <v>2</v>
      </c>
      <c r="J3" s="474"/>
      <c r="K3" s="474"/>
      <c r="L3" s="474"/>
      <c r="M3" s="474"/>
      <c r="N3" s="474"/>
      <c r="O3" s="474"/>
      <c r="P3" s="474"/>
      <c r="Q3" s="473" t="s">
        <v>2</v>
      </c>
      <c r="R3" s="474"/>
      <c r="S3" s="474"/>
      <c r="T3" s="474"/>
      <c r="U3" s="474"/>
      <c r="V3" s="474"/>
      <c r="W3" s="474"/>
      <c r="X3" s="474"/>
      <c r="Y3" s="474"/>
      <c r="Z3" s="474"/>
      <c r="AA3" s="474"/>
      <c r="AB3" s="474"/>
      <c r="AC3" s="474"/>
      <c r="AD3" s="474"/>
      <c r="AE3" s="474"/>
      <c r="AF3" s="2"/>
      <c r="AG3" s="2"/>
      <c r="AH3" s="2"/>
      <c r="AI3" s="2"/>
      <c r="AJ3" s="2"/>
      <c r="AK3" s="2"/>
      <c r="AL3" s="2"/>
      <c r="AM3" s="2"/>
      <c r="AN3" s="2"/>
      <c r="AO3" s="2"/>
      <c r="AP3" s="2"/>
      <c r="AQ3" s="2"/>
      <c r="AR3" s="2"/>
      <c r="AS3" s="2"/>
      <c r="AT3" s="2"/>
      <c r="AU3" s="2"/>
    </row>
    <row r="4" spans="1:47" ht="26.25" x14ac:dyDescent="0.25">
      <c r="A4" s="494" t="s">
        <v>3</v>
      </c>
      <c r="B4" s="474"/>
      <c r="C4" s="474"/>
      <c r="D4" s="474"/>
      <c r="E4" s="474"/>
      <c r="F4" s="474"/>
      <c r="G4" s="474"/>
      <c r="H4" s="474"/>
      <c r="I4" s="494" t="s">
        <v>3</v>
      </c>
      <c r="J4" s="474"/>
      <c r="K4" s="474"/>
      <c r="L4" s="474"/>
      <c r="M4" s="474"/>
      <c r="N4" s="474"/>
      <c r="O4" s="474"/>
      <c r="P4" s="474"/>
      <c r="Q4" s="494" t="s">
        <v>3</v>
      </c>
      <c r="R4" s="474"/>
      <c r="S4" s="474"/>
      <c r="T4" s="474"/>
      <c r="U4" s="474"/>
      <c r="V4" s="474"/>
      <c r="W4" s="474"/>
      <c r="X4" s="474"/>
      <c r="Y4" s="474"/>
      <c r="Z4" s="474"/>
      <c r="AA4" s="474"/>
      <c r="AB4" s="474"/>
      <c r="AC4" s="474"/>
      <c r="AD4" s="474"/>
      <c r="AE4" s="474"/>
      <c r="AF4" s="2"/>
      <c r="AG4" s="2"/>
      <c r="AH4" s="2"/>
      <c r="AI4" s="2"/>
      <c r="AJ4" s="2"/>
      <c r="AK4" s="2"/>
      <c r="AL4" s="2"/>
      <c r="AM4" s="2"/>
      <c r="AN4" s="2"/>
      <c r="AO4" s="2"/>
      <c r="AP4" s="2"/>
      <c r="AQ4" s="2"/>
      <c r="AR4" s="2"/>
      <c r="AS4" s="2"/>
      <c r="AT4" s="2"/>
      <c r="AU4" s="2"/>
    </row>
    <row r="5" spans="1:47" ht="26.25" x14ac:dyDescent="0.25">
      <c r="A5" s="3"/>
      <c r="B5" s="4" t="s">
        <v>4</v>
      </c>
      <c r="C5" s="5"/>
      <c r="D5" s="6" t="s">
        <v>5</v>
      </c>
      <c r="E5" s="7"/>
      <c r="F5" s="3"/>
      <c r="G5" s="3"/>
      <c r="H5" s="3"/>
      <c r="I5" s="3"/>
      <c r="J5" s="3"/>
      <c r="K5" s="3"/>
      <c r="L5" s="3"/>
      <c r="M5" s="3"/>
      <c r="N5" s="3"/>
      <c r="O5" s="3"/>
      <c r="P5" s="3"/>
      <c r="Q5" s="3"/>
      <c r="R5" s="3"/>
      <c r="S5" s="3"/>
      <c r="T5" s="3"/>
      <c r="U5" s="3"/>
      <c r="V5" s="3"/>
      <c r="W5" s="3"/>
      <c r="X5" s="3"/>
      <c r="Y5" s="3"/>
      <c r="Z5" s="3"/>
      <c r="AA5" s="3"/>
      <c r="AB5" s="3"/>
      <c r="AC5" s="3"/>
      <c r="AD5" s="3"/>
      <c r="AE5" s="3"/>
      <c r="AF5" s="2"/>
      <c r="AG5" s="2"/>
      <c r="AH5" s="2"/>
      <c r="AI5" s="2"/>
      <c r="AJ5" s="2"/>
      <c r="AK5" s="2"/>
      <c r="AL5" s="2"/>
      <c r="AM5" s="2"/>
      <c r="AN5" s="2"/>
      <c r="AO5" s="2"/>
      <c r="AP5" s="2"/>
      <c r="AQ5" s="2"/>
      <c r="AR5" s="2"/>
      <c r="AS5" s="2"/>
      <c r="AT5" s="2"/>
      <c r="AU5" s="2"/>
    </row>
    <row r="6" spans="1:47" ht="16.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4.75" customHeight="1" x14ac:dyDescent="0.25">
      <c r="A7" s="518" t="s">
        <v>6</v>
      </c>
      <c r="B7" s="495" t="s">
        <v>7</v>
      </c>
      <c r="C7" s="496"/>
      <c r="D7" s="497" t="s">
        <v>8</v>
      </c>
      <c r="E7" s="498"/>
      <c r="F7" s="498"/>
      <c r="G7" s="498"/>
      <c r="H7" s="499"/>
      <c r="I7" s="500" t="s">
        <v>9</v>
      </c>
      <c r="J7" s="501"/>
      <c r="K7" s="501"/>
      <c r="L7" s="501"/>
      <c r="M7" s="501"/>
      <c r="N7" s="501"/>
      <c r="O7" s="501"/>
      <c r="P7" s="502"/>
      <c r="Q7" s="503" t="s">
        <v>10</v>
      </c>
      <c r="R7" s="504"/>
      <c r="S7" s="504"/>
      <c r="T7" s="504"/>
      <c r="U7" s="504"/>
      <c r="V7" s="504"/>
      <c r="W7" s="504"/>
      <c r="X7" s="504"/>
      <c r="Y7" s="504"/>
      <c r="Z7" s="504"/>
      <c r="AA7" s="504"/>
      <c r="AB7" s="504"/>
      <c r="AC7" s="504"/>
      <c r="AD7" s="504"/>
      <c r="AE7" s="505"/>
      <c r="AF7" s="9"/>
      <c r="AG7" s="9"/>
      <c r="AH7" s="9"/>
      <c r="AI7" s="9"/>
      <c r="AJ7" s="9"/>
      <c r="AK7" s="9"/>
      <c r="AL7" s="9"/>
      <c r="AM7" s="9"/>
      <c r="AN7" s="9"/>
      <c r="AO7" s="9"/>
      <c r="AP7" s="9"/>
      <c r="AQ7" s="9"/>
      <c r="AR7" s="9"/>
      <c r="AS7" s="9"/>
      <c r="AT7" s="9"/>
      <c r="AU7" s="9"/>
    </row>
    <row r="8" spans="1:47" ht="39.75" customHeight="1" x14ac:dyDescent="0.25">
      <c r="A8" s="470"/>
      <c r="B8" s="485" t="s">
        <v>11</v>
      </c>
      <c r="C8" s="520" t="s">
        <v>12</v>
      </c>
      <c r="D8" s="514" t="s">
        <v>13</v>
      </c>
      <c r="E8" s="514" t="s">
        <v>14</v>
      </c>
      <c r="F8" s="514" t="s">
        <v>15</v>
      </c>
      <c r="G8" s="514" t="s">
        <v>16</v>
      </c>
      <c r="H8" s="514" t="s">
        <v>17</v>
      </c>
      <c r="I8" s="516" t="s">
        <v>18</v>
      </c>
      <c r="J8" s="481" t="s">
        <v>19</v>
      </c>
      <c r="K8" s="481" t="s">
        <v>20</v>
      </c>
      <c r="L8" s="506" t="s">
        <v>21</v>
      </c>
      <c r="M8" s="507"/>
      <c r="N8" s="481" t="s">
        <v>22</v>
      </c>
      <c r="O8" s="481" t="s">
        <v>23</v>
      </c>
      <c r="P8" s="483" t="s">
        <v>24</v>
      </c>
      <c r="Q8" s="508" t="s">
        <v>25</v>
      </c>
      <c r="R8" s="509"/>
      <c r="S8" s="509"/>
      <c r="T8" s="509"/>
      <c r="U8" s="509"/>
      <c r="V8" s="509"/>
      <c r="W8" s="509"/>
      <c r="X8" s="510"/>
      <c r="Y8" s="511" t="s">
        <v>26</v>
      </c>
      <c r="Z8" s="509"/>
      <c r="AA8" s="510"/>
      <c r="AB8" s="511" t="s">
        <v>27</v>
      </c>
      <c r="AC8" s="509"/>
      <c r="AD8" s="510"/>
      <c r="AE8" s="512" t="s">
        <v>28</v>
      </c>
      <c r="AF8" s="9"/>
      <c r="AG8" s="9"/>
      <c r="AH8" s="9"/>
      <c r="AI8" s="9"/>
      <c r="AJ8" s="9"/>
      <c r="AK8" s="9"/>
      <c r="AL8" s="9"/>
      <c r="AM8" s="9"/>
      <c r="AN8" s="9"/>
      <c r="AO8" s="9"/>
      <c r="AP8" s="9"/>
      <c r="AQ8" s="9"/>
      <c r="AR8" s="9"/>
      <c r="AS8" s="9"/>
      <c r="AT8" s="9"/>
      <c r="AU8" s="9"/>
    </row>
    <row r="9" spans="1:47" ht="51.75" customHeight="1" x14ac:dyDescent="0.25">
      <c r="A9" s="519"/>
      <c r="B9" s="486"/>
      <c r="C9" s="521"/>
      <c r="D9" s="515"/>
      <c r="E9" s="515"/>
      <c r="F9" s="515"/>
      <c r="G9" s="515"/>
      <c r="H9" s="515"/>
      <c r="I9" s="517"/>
      <c r="J9" s="482"/>
      <c r="K9" s="482"/>
      <c r="L9" s="10" t="s">
        <v>29</v>
      </c>
      <c r="M9" s="10" t="s">
        <v>30</v>
      </c>
      <c r="N9" s="482"/>
      <c r="O9" s="482"/>
      <c r="P9" s="484"/>
      <c r="Q9" s="11" t="s">
        <v>31</v>
      </c>
      <c r="R9" s="12" t="s">
        <v>32</v>
      </c>
      <c r="S9" s="13" t="s">
        <v>33</v>
      </c>
      <c r="T9" s="13" t="s">
        <v>34</v>
      </c>
      <c r="U9" s="13" t="s">
        <v>35</v>
      </c>
      <c r="V9" s="12" t="s">
        <v>36</v>
      </c>
      <c r="W9" s="12" t="s">
        <v>37</v>
      </c>
      <c r="X9" s="14" t="s">
        <v>38</v>
      </c>
      <c r="Y9" s="12" t="s">
        <v>39</v>
      </c>
      <c r="Z9" s="12" t="s">
        <v>40</v>
      </c>
      <c r="AA9" s="12" t="s">
        <v>41</v>
      </c>
      <c r="AB9" s="15" t="s">
        <v>42</v>
      </c>
      <c r="AC9" s="15" t="s">
        <v>43</v>
      </c>
      <c r="AD9" s="15" t="s">
        <v>44</v>
      </c>
      <c r="AE9" s="513"/>
      <c r="AF9" s="9"/>
      <c r="AG9" s="9"/>
      <c r="AH9" s="9"/>
      <c r="AI9" s="9"/>
      <c r="AJ9" s="9"/>
      <c r="AK9" s="9"/>
      <c r="AL9" s="9"/>
      <c r="AM9" s="9"/>
      <c r="AN9" s="9"/>
      <c r="AO9" s="9"/>
      <c r="AP9" s="9"/>
      <c r="AQ9" s="9"/>
      <c r="AR9" s="9"/>
      <c r="AS9" s="9"/>
      <c r="AT9" s="9"/>
      <c r="AU9" s="9"/>
    </row>
    <row r="10" spans="1:47" ht="24.75" customHeight="1" x14ac:dyDescent="0.25">
      <c r="A10" s="582" t="s">
        <v>45</v>
      </c>
      <c r="B10" s="438" t="s">
        <v>46</v>
      </c>
      <c r="C10" s="440" t="s">
        <v>47</v>
      </c>
      <c r="D10" s="440" t="s">
        <v>48</v>
      </c>
      <c r="E10" s="440" t="s">
        <v>49</v>
      </c>
      <c r="F10" s="442" t="s">
        <v>50</v>
      </c>
      <c r="G10" s="440" t="s">
        <v>51</v>
      </c>
      <c r="H10" s="440" t="s">
        <v>52</v>
      </c>
      <c r="I10" s="440" t="s">
        <v>53</v>
      </c>
      <c r="J10" s="440" t="s">
        <v>54</v>
      </c>
      <c r="K10" s="440" t="s">
        <v>55</v>
      </c>
      <c r="L10" s="455">
        <v>1</v>
      </c>
      <c r="M10" s="458">
        <v>1</v>
      </c>
      <c r="N10" s="440" t="s">
        <v>56</v>
      </c>
      <c r="O10" s="440" t="s">
        <v>57</v>
      </c>
      <c r="P10" s="459" t="s">
        <v>58</v>
      </c>
      <c r="Q10" s="16" t="s">
        <v>59</v>
      </c>
      <c r="R10" s="308" t="s">
        <v>60</v>
      </c>
      <c r="S10" s="17"/>
      <c r="T10" s="18" t="s">
        <v>61</v>
      </c>
      <c r="U10" s="19" t="s">
        <v>62</v>
      </c>
      <c r="V10" s="20"/>
      <c r="W10" s="21"/>
      <c r="X10" s="22"/>
      <c r="Y10" s="22"/>
      <c r="Z10" s="389">
        <f>4023.6+360</f>
        <v>4383.6000000000004</v>
      </c>
      <c r="AA10" s="24">
        <f t="shared" ref="AA10:AA13" si="0">Z10</f>
        <v>4383.6000000000004</v>
      </c>
      <c r="AB10" s="21" t="s">
        <v>63</v>
      </c>
      <c r="AC10" s="25" t="s">
        <v>63</v>
      </c>
      <c r="AD10" s="25" t="s">
        <v>63</v>
      </c>
      <c r="AE10" s="475"/>
      <c r="AF10" s="2"/>
      <c r="AG10" s="2"/>
      <c r="AH10" s="2"/>
      <c r="AI10" s="2"/>
      <c r="AJ10" s="2"/>
      <c r="AK10" s="2"/>
      <c r="AL10" s="2"/>
      <c r="AM10" s="2"/>
      <c r="AN10" s="2"/>
      <c r="AO10" s="2"/>
      <c r="AP10" s="2"/>
      <c r="AQ10" s="2"/>
      <c r="AR10" s="2"/>
      <c r="AS10" s="2"/>
      <c r="AT10" s="2"/>
      <c r="AU10" s="2"/>
    </row>
    <row r="11" spans="1:47" ht="24.75" customHeight="1" x14ac:dyDescent="0.25">
      <c r="A11" s="583"/>
      <c r="B11" s="433"/>
      <c r="C11" s="436"/>
      <c r="D11" s="436"/>
      <c r="E11" s="436"/>
      <c r="F11" s="436"/>
      <c r="G11" s="436"/>
      <c r="H11" s="436"/>
      <c r="I11" s="436"/>
      <c r="J11" s="436"/>
      <c r="K11" s="436"/>
      <c r="L11" s="430"/>
      <c r="M11" s="430"/>
      <c r="N11" s="436"/>
      <c r="O11" s="436"/>
      <c r="P11" s="451"/>
      <c r="Q11" s="26" t="s">
        <v>64</v>
      </c>
      <c r="R11" s="309" t="s">
        <v>65</v>
      </c>
      <c r="S11" s="28"/>
      <c r="T11" s="29" t="s">
        <v>61</v>
      </c>
      <c r="U11" s="30" t="s">
        <v>62</v>
      </c>
      <c r="V11" s="31"/>
      <c r="W11" s="32"/>
      <c r="X11" s="33"/>
      <c r="Y11" s="33"/>
      <c r="Z11" s="68">
        <v>17092.400000000001</v>
      </c>
      <c r="AA11" s="34">
        <f t="shared" si="0"/>
        <v>17092.400000000001</v>
      </c>
      <c r="AB11" s="32" t="s">
        <v>63</v>
      </c>
      <c r="AC11" s="170" t="s">
        <v>63</v>
      </c>
      <c r="AD11" s="170" t="s">
        <v>63</v>
      </c>
      <c r="AE11" s="476"/>
      <c r="AF11" s="2"/>
      <c r="AG11" s="2"/>
      <c r="AH11" s="2"/>
      <c r="AI11" s="2"/>
      <c r="AJ11" s="2"/>
      <c r="AK11" s="2"/>
      <c r="AL11" s="2"/>
      <c r="AM11" s="2"/>
      <c r="AN11" s="2"/>
      <c r="AO11" s="2"/>
      <c r="AP11" s="2"/>
      <c r="AQ11" s="2"/>
      <c r="AR11" s="2"/>
      <c r="AS11" s="2"/>
      <c r="AT11" s="2"/>
      <c r="AU11" s="2"/>
    </row>
    <row r="12" spans="1:47" ht="24.75" customHeight="1" x14ac:dyDescent="0.25">
      <c r="A12" s="583"/>
      <c r="B12" s="433"/>
      <c r="C12" s="436"/>
      <c r="D12" s="436"/>
      <c r="E12" s="436"/>
      <c r="F12" s="436"/>
      <c r="G12" s="436"/>
      <c r="H12" s="436"/>
      <c r="I12" s="436"/>
      <c r="J12" s="436"/>
      <c r="K12" s="436"/>
      <c r="L12" s="430"/>
      <c r="M12" s="430"/>
      <c r="N12" s="436"/>
      <c r="O12" s="436"/>
      <c r="P12" s="451"/>
      <c r="Q12" s="26" t="s">
        <v>66</v>
      </c>
      <c r="R12" s="309" t="s">
        <v>67</v>
      </c>
      <c r="S12" s="28"/>
      <c r="T12" s="29" t="s">
        <v>61</v>
      </c>
      <c r="U12" s="30" t="s">
        <v>62</v>
      </c>
      <c r="V12" s="31"/>
      <c r="W12" s="32"/>
      <c r="X12" s="33"/>
      <c r="Y12" s="33"/>
      <c r="Z12" s="68">
        <v>240</v>
      </c>
      <c r="AA12" s="34">
        <f t="shared" si="0"/>
        <v>240</v>
      </c>
      <c r="AB12" s="32" t="s">
        <v>63</v>
      </c>
      <c r="AC12" s="170" t="s">
        <v>63</v>
      </c>
      <c r="AD12" s="170" t="s">
        <v>63</v>
      </c>
      <c r="AE12" s="476"/>
      <c r="AF12" s="2"/>
      <c r="AG12" s="2"/>
      <c r="AH12" s="2"/>
      <c r="AI12" s="2"/>
      <c r="AJ12" s="2"/>
      <c r="AK12" s="2"/>
      <c r="AL12" s="2"/>
      <c r="AM12" s="2"/>
      <c r="AN12" s="2"/>
      <c r="AO12" s="2"/>
      <c r="AP12" s="2"/>
      <c r="AQ12" s="2"/>
      <c r="AR12" s="2"/>
      <c r="AS12" s="2"/>
      <c r="AT12" s="2"/>
      <c r="AU12" s="2"/>
    </row>
    <row r="13" spans="1:47" ht="24.75" customHeight="1" x14ac:dyDescent="0.25">
      <c r="A13" s="583"/>
      <c r="B13" s="433"/>
      <c r="C13" s="436"/>
      <c r="D13" s="436"/>
      <c r="E13" s="436"/>
      <c r="F13" s="436"/>
      <c r="G13" s="436"/>
      <c r="H13" s="436"/>
      <c r="I13" s="436"/>
      <c r="J13" s="436"/>
      <c r="K13" s="436"/>
      <c r="L13" s="430"/>
      <c r="M13" s="430"/>
      <c r="N13" s="436"/>
      <c r="O13" s="436"/>
      <c r="P13" s="451"/>
      <c r="Q13" s="26" t="s">
        <v>68</v>
      </c>
      <c r="R13" s="309" t="s">
        <v>69</v>
      </c>
      <c r="S13" s="28"/>
      <c r="T13" s="29" t="s">
        <v>61</v>
      </c>
      <c r="U13" s="30" t="s">
        <v>62</v>
      </c>
      <c r="V13" s="31"/>
      <c r="W13" s="32"/>
      <c r="X13" s="47"/>
      <c r="Y13" s="47"/>
      <c r="Z13" s="68">
        <v>400</v>
      </c>
      <c r="AA13" s="34">
        <f t="shared" si="0"/>
        <v>400</v>
      </c>
      <c r="AB13" s="32" t="s">
        <v>63</v>
      </c>
      <c r="AC13" s="170" t="s">
        <v>63</v>
      </c>
      <c r="AD13" s="170" t="s">
        <v>63</v>
      </c>
      <c r="AE13" s="476"/>
      <c r="AF13" s="2"/>
      <c r="AG13" s="2"/>
      <c r="AH13" s="2"/>
      <c r="AI13" s="2"/>
      <c r="AJ13" s="2"/>
      <c r="AK13" s="2"/>
      <c r="AL13" s="2"/>
      <c r="AM13" s="2"/>
      <c r="AN13" s="2"/>
      <c r="AO13" s="2"/>
      <c r="AP13" s="2"/>
      <c r="AQ13" s="2"/>
      <c r="AR13" s="2"/>
      <c r="AS13" s="2"/>
      <c r="AT13" s="2"/>
      <c r="AU13" s="2"/>
    </row>
    <row r="14" spans="1:47" ht="24.75" customHeight="1" x14ac:dyDescent="0.25">
      <c r="A14" s="583"/>
      <c r="B14" s="439"/>
      <c r="C14" s="441"/>
      <c r="D14" s="441"/>
      <c r="E14" s="441"/>
      <c r="F14" s="441"/>
      <c r="G14" s="441"/>
      <c r="H14" s="441"/>
      <c r="I14" s="441"/>
      <c r="J14" s="441"/>
      <c r="K14" s="441"/>
      <c r="L14" s="430"/>
      <c r="M14" s="431"/>
      <c r="N14" s="441"/>
      <c r="O14" s="441"/>
      <c r="P14" s="452"/>
      <c r="Q14" s="35"/>
      <c r="R14" s="340"/>
      <c r="S14" s="341"/>
      <c r="T14" s="342"/>
      <c r="U14" s="36"/>
      <c r="V14" s="343"/>
      <c r="W14" s="344"/>
      <c r="X14" s="345"/>
      <c r="Y14" s="345"/>
      <c r="Z14" s="346"/>
      <c r="AA14" s="347"/>
      <c r="AB14" s="344"/>
      <c r="AC14" s="348"/>
      <c r="AD14" s="348"/>
      <c r="AE14" s="477"/>
      <c r="AF14" s="2"/>
      <c r="AG14" s="2"/>
      <c r="AH14" s="2"/>
      <c r="AI14" s="2"/>
      <c r="AJ14" s="2"/>
      <c r="AK14" s="2"/>
      <c r="AL14" s="2"/>
      <c r="AM14" s="2"/>
      <c r="AN14" s="2"/>
      <c r="AO14" s="2"/>
      <c r="AP14" s="2"/>
      <c r="AQ14" s="2"/>
      <c r="AR14" s="2"/>
      <c r="AS14" s="2"/>
      <c r="AT14" s="2"/>
      <c r="AU14" s="2"/>
    </row>
    <row r="15" spans="1:47" ht="44.25" customHeight="1" x14ac:dyDescent="0.25">
      <c r="A15" s="583"/>
      <c r="B15" s="432" t="s">
        <v>46</v>
      </c>
      <c r="C15" s="435" t="s">
        <v>47</v>
      </c>
      <c r="D15" s="435" t="s">
        <v>48</v>
      </c>
      <c r="E15" s="435" t="s">
        <v>49</v>
      </c>
      <c r="F15" s="449" t="s">
        <v>50</v>
      </c>
      <c r="G15" s="435" t="s">
        <v>51</v>
      </c>
      <c r="H15" s="435" t="s">
        <v>52</v>
      </c>
      <c r="I15" s="435" t="s">
        <v>70</v>
      </c>
      <c r="J15" s="435" t="s">
        <v>71</v>
      </c>
      <c r="K15" s="435" t="s">
        <v>72</v>
      </c>
      <c r="L15" s="464">
        <v>2</v>
      </c>
      <c r="M15" s="445">
        <v>2</v>
      </c>
      <c r="N15" s="435" t="s">
        <v>73</v>
      </c>
      <c r="O15" s="447" t="s">
        <v>74</v>
      </c>
      <c r="P15" s="453" t="s">
        <v>75</v>
      </c>
      <c r="Q15" s="37" t="s">
        <v>76</v>
      </c>
      <c r="R15" s="310" t="s">
        <v>77</v>
      </c>
      <c r="S15" s="38"/>
      <c r="T15" s="39" t="s">
        <v>61</v>
      </c>
      <c r="U15" s="40" t="s">
        <v>62</v>
      </c>
      <c r="V15" s="41"/>
      <c r="W15" s="42"/>
      <c r="X15" s="115"/>
      <c r="Y15" s="115" t="str">
        <f t="shared" ref="Y15:Y19" si="1">IF(V15=0," ",V15*X15)</f>
        <v xml:space="preserve"> </v>
      </c>
      <c r="Z15" s="115" t="str">
        <f t="shared" ref="Z15:Z19" si="2">IF(V15=0," ",(Y15*12%)+Y15)</f>
        <v xml:space="preserve"> </v>
      </c>
      <c r="AA15" s="43">
        <f>SUM(Z16:Z19)</f>
        <v>51.064160000000001</v>
      </c>
      <c r="AB15" s="42"/>
      <c r="AC15" s="44"/>
      <c r="AD15" s="44"/>
      <c r="AE15" s="478"/>
      <c r="AF15" s="2"/>
      <c r="AG15" s="2"/>
      <c r="AH15" s="2"/>
      <c r="AI15" s="2"/>
      <c r="AJ15" s="2"/>
      <c r="AK15" s="2"/>
      <c r="AL15" s="2"/>
      <c r="AM15" s="2"/>
      <c r="AN15" s="2"/>
      <c r="AO15" s="2"/>
      <c r="AP15" s="2"/>
      <c r="AQ15" s="2"/>
      <c r="AR15" s="2"/>
      <c r="AS15" s="2"/>
      <c r="AT15" s="2"/>
      <c r="AU15" s="2"/>
    </row>
    <row r="16" spans="1:47" ht="44.25" customHeight="1" x14ac:dyDescent="0.25">
      <c r="A16" s="583"/>
      <c r="B16" s="433"/>
      <c r="C16" s="436"/>
      <c r="D16" s="436"/>
      <c r="E16" s="436"/>
      <c r="F16" s="436"/>
      <c r="G16" s="436"/>
      <c r="H16" s="436"/>
      <c r="I16" s="436"/>
      <c r="J16" s="436"/>
      <c r="K16" s="436"/>
      <c r="L16" s="430"/>
      <c r="M16" s="430"/>
      <c r="N16" s="436"/>
      <c r="O16" s="436"/>
      <c r="P16" s="451"/>
      <c r="Q16" s="45"/>
      <c r="R16" s="311" t="s">
        <v>78</v>
      </c>
      <c r="S16" s="147"/>
      <c r="T16" s="147"/>
      <c r="U16" s="147"/>
      <c r="V16" s="157">
        <v>15</v>
      </c>
      <c r="W16" s="46" t="s">
        <v>79</v>
      </c>
      <c r="X16" s="47">
        <v>1.496</v>
      </c>
      <c r="Y16" s="68">
        <f t="shared" si="1"/>
        <v>22.44</v>
      </c>
      <c r="Z16" s="68">
        <f t="shared" si="2"/>
        <v>25.132800000000003</v>
      </c>
      <c r="AA16" s="34"/>
      <c r="AB16" s="48"/>
      <c r="AC16" s="170" t="s">
        <v>63</v>
      </c>
      <c r="AD16" s="170"/>
      <c r="AE16" s="476"/>
      <c r="AF16" s="2"/>
      <c r="AG16" s="2"/>
      <c r="AH16" s="2"/>
      <c r="AI16" s="2"/>
      <c r="AJ16" s="2"/>
      <c r="AK16" s="2"/>
      <c r="AL16" s="2"/>
      <c r="AM16" s="2"/>
      <c r="AN16" s="2"/>
      <c r="AO16" s="2"/>
      <c r="AP16" s="2"/>
      <c r="AQ16" s="2"/>
      <c r="AR16" s="2"/>
      <c r="AS16" s="2"/>
      <c r="AT16" s="2"/>
      <c r="AU16" s="2"/>
    </row>
    <row r="17" spans="1:47" ht="44.25" customHeight="1" x14ac:dyDescent="0.25">
      <c r="A17" s="583"/>
      <c r="B17" s="433"/>
      <c r="C17" s="436"/>
      <c r="D17" s="436"/>
      <c r="E17" s="436"/>
      <c r="F17" s="436"/>
      <c r="G17" s="436"/>
      <c r="H17" s="436"/>
      <c r="I17" s="436"/>
      <c r="J17" s="436"/>
      <c r="K17" s="436"/>
      <c r="L17" s="430"/>
      <c r="M17" s="430"/>
      <c r="N17" s="436"/>
      <c r="O17" s="436"/>
      <c r="P17" s="451"/>
      <c r="Q17" s="45"/>
      <c r="R17" s="311" t="s">
        <v>80</v>
      </c>
      <c r="S17" s="147"/>
      <c r="T17" s="147"/>
      <c r="U17" s="147"/>
      <c r="V17" s="157">
        <v>50</v>
      </c>
      <c r="W17" s="46" t="s">
        <v>79</v>
      </c>
      <c r="X17" s="47">
        <v>0.43</v>
      </c>
      <c r="Y17" s="68">
        <f t="shared" si="1"/>
        <v>21.5</v>
      </c>
      <c r="Z17" s="68">
        <f t="shared" si="2"/>
        <v>24.08</v>
      </c>
      <c r="AA17" s="34"/>
      <c r="AB17" s="48"/>
      <c r="AC17" s="170" t="s">
        <v>63</v>
      </c>
      <c r="AD17" s="170"/>
      <c r="AE17" s="476"/>
      <c r="AF17" s="2"/>
      <c r="AG17" s="2"/>
      <c r="AH17" s="2"/>
      <c r="AI17" s="2"/>
      <c r="AJ17" s="2"/>
      <c r="AK17" s="2"/>
      <c r="AL17" s="2"/>
      <c r="AM17" s="2"/>
      <c r="AN17" s="2"/>
      <c r="AO17" s="2"/>
      <c r="AP17" s="2"/>
      <c r="AQ17" s="2"/>
      <c r="AR17" s="2"/>
      <c r="AS17" s="2"/>
      <c r="AT17" s="2"/>
      <c r="AU17" s="2"/>
    </row>
    <row r="18" spans="1:47" ht="44.25" customHeight="1" x14ac:dyDescent="0.25">
      <c r="A18" s="583"/>
      <c r="B18" s="433"/>
      <c r="C18" s="436"/>
      <c r="D18" s="436"/>
      <c r="E18" s="436"/>
      <c r="F18" s="436"/>
      <c r="G18" s="436"/>
      <c r="H18" s="436"/>
      <c r="I18" s="436"/>
      <c r="J18" s="436"/>
      <c r="K18" s="436"/>
      <c r="L18" s="430"/>
      <c r="M18" s="430"/>
      <c r="N18" s="436"/>
      <c r="O18" s="436"/>
      <c r="P18" s="451"/>
      <c r="Q18" s="26"/>
      <c r="R18" s="311" t="s">
        <v>81</v>
      </c>
      <c r="S18" s="147"/>
      <c r="T18" s="147"/>
      <c r="U18" s="147"/>
      <c r="V18" s="157">
        <v>2</v>
      </c>
      <c r="W18" s="46" t="s">
        <v>82</v>
      </c>
      <c r="X18" s="47">
        <v>0.32</v>
      </c>
      <c r="Y18" s="68">
        <f t="shared" si="1"/>
        <v>0.64</v>
      </c>
      <c r="Z18" s="68">
        <f t="shared" si="2"/>
        <v>0.71679999999999999</v>
      </c>
      <c r="AA18" s="34"/>
      <c r="AB18" s="48"/>
      <c r="AC18" s="170" t="s">
        <v>63</v>
      </c>
      <c r="AD18" s="170"/>
      <c r="AE18" s="476"/>
      <c r="AF18" s="2"/>
      <c r="AG18" s="2"/>
      <c r="AH18" s="2"/>
      <c r="AI18" s="2"/>
      <c r="AJ18" s="2"/>
      <c r="AK18" s="2"/>
      <c r="AL18" s="2"/>
      <c r="AM18" s="2"/>
      <c r="AN18" s="2"/>
      <c r="AO18" s="2"/>
      <c r="AP18" s="2"/>
      <c r="AQ18" s="2"/>
      <c r="AR18" s="2"/>
      <c r="AS18" s="2"/>
      <c r="AT18" s="2"/>
      <c r="AU18" s="2"/>
    </row>
    <row r="19" spans="1:47" ht="44.25" customHeight="1" x14ac:dyDescent="0.25">
      <c r="A19" s="583"/>
      <c r="B19" s="434"/>
      <c r="C19" s="437"/>
      <c r="D19" s="437"/>
      <c r="E19" s="437"/>
      <c r="F19" s="437"/>
      <c r="G19" s="437"/>
      <c r="H19" s="437"/>
      <c r="I19" s="437"/>
      <c r="J19" s="437"/>
      <c r="K19" s="437"/>
      <c r="L19" s="446"/>
      <c r="M19" s="446"/>
      <c r="N19" s="437"/>
      <c r="O19" s="437"/>
      <c r="P19" s="454"/>
      <c r="Q19" s="49"/>
      <c r="R19" s="312" t="s">
        <v>83</v>
      </c>
      <c r="S19" s="50"/>
      <c r="T19" s="50"/>
      <c r="U19" s="50"/>
      <c r="V19" s="51">
        <v>5</v>
      </c>
      <c r="W19" s="52" t="s">
        <v>84</v>
      </c>
      <c r="X19" s="53">
        <v>0.2026</v>
      </c>
      <c r="Y19" s="54">
        <f t="shared" si="1"/>
        <v>1.0129999999999999</v>
      </c>
      <c r="Z19" s="54">
        <f t="shared" si="2"/>
        <v>1.1345599999999998</v>
      </c>
      <c r="AA19" s="55"/>
      <c r="AB19" s="56"/>
      <c r="AC19" s="57" t="s">
        <v>63</v>
      </c>
      <c r="AD19" s="57"/>
      <c r="AE19" s="479"/>
      <c r="AF19" s="2"/>
      <c r="AG19" s="2"/>
      <c r="AH19" s="2"/>
      <c r="AI19" s="2"/>
      <c r="AJ19" s="2"/>
      <c r="AK19" s="2"/>
      <c r="AL19" s="2"/>
      <c r="AM19" s="2"/>
      <c r="AN19" s="2"/>
      <c r="AO19" s="2"/>
      <c r="AP19" s="2"/>
      <c r="AQ19" s="2"/>
      <c r="AR19" s="2"/>
      <c r="AS19" s="2"/>
      <c r="AT19" s="2"/>
      <c r="AU19" s="2"/>
    </row>
    <row r="20" spans="1:47" ht="18" customHeight="1" x14ac:dyDescent="0.25">
      <c r="A20" s="583"/>
      <c r="B20" s="443" t="s">
        <v>46</v>
      </c>
      <c r="C20" s="444" t="s">
        <v>47</v>
      </c>
      <c r="D20" s="444" t="s">
        <v>48</v>
      </c>
      <c r="E20" s="444" t="s">
        <v>49</v>
      </c>
      <c r="F20" s="448" t="s">
        <v>50</v>
      </c>
      <c r="G20" s="444" t="s">
        <v>51</v>
      </c>
      <c r="H20" s="444" t="s">
        <v>52</v>
      </c>
      <c r="I20" s="444" t="s">
        <v>85</v>
      </c>
      <c r="J20" s="444" t="s">
        <v>86</v>
      </c>
      <c r="K20" s="444" t="s">
        <v>87</v>
      </c>
      <c r="L20" s="522">
        <v>1</v>
      </c>
      <c r="M20" s="429">
        <v>1</v>
      </c>
      <c r="N20" s="444" t="s">
        <v>88</v>
      </c>
      <c r="O20" s="444" t="s">
        <v>89</v>
      </c>
      <c r="P20" s="450" t="s">
        <v>58</v>
      </c>
      <c r="Q20" s="58" t="s">
        <v>90</v>
      </c>
      <c r="R20" s="313" t="s">
        <v>91</v>
      </c>
      <c r="S20" s="169"/>
      <c r="T20" s="59" t="s">
        <v>61</v>
      </c>
      <c r="U20" s="60" t="s">
        <v>62</v>
      </c>
      <c r="V20" s="61"/>
      <c r="W20" s="62"/>
      <c r="X20" s="63"/>
      <c r="Y20" s="63"/>
      <c r="Z20" s="63">
        <v>250</v>
      </c>
      <c r="AA20" s="64">
        <f t="shared" ref="AA20:AA22" si="3">Z20</f>
        <v>250</v>
      </c>
      <c r="AB20" s="65" t="s">
        <v>63</v>
      </c>
      <c r="AC20" s="66" t="s">
        <v>63</v>
      </c>
      <c r="AD20" s="66" t="s">
        <v>63</v>
      </c>
      <c r="AE20" s="480"/>
      <c r="AF20" s="2"/>
      <c r="AG20" s="2"/>
      <c r="AH20" s="2"/>
      <c r="AI20" s="2"/>
      <c r="AJ20" s="2"/>
      <c r="AK20" s="2"/>
      <c r="AL20" s="2"/>
      <c r="AM20" s="2"/>
      <c r="AN20" s="2"/>
      <c r="AO20" s="2"/>
      <c r="AP20" s="2"/>
      <c r="AQ20" s="2"/>
      <c r="AR20" s="2"/>
      <c r="AS20" s="2"/>
      <c r="AT20" s="2"/>
      <c r="AU20" s="2"/>
    </row>
    <row r="21" spans="1:47" ht="33.75" customHeight="1" x14ac:dyDescent="0.25">
      <c r="A21" s="583"/>
      <c r="B21" s="433"/>
      <c r="C21" s="436"/>
      <c r="D21" s="436"/>
      <c r="E21" s="436"/>
      <c r="F21" s="436"/>
      <c r="G21" s="436"/>
      <c r="H21" s="436"/>
      <c r="I21" s="436"/>
      <c r="J21" s="436"/>
      <c r="K21" s="436"/>
      <c r="L21" s="430"/>
      <c r="M21" s="430"/>
      <c r="N21" s="436"/>
      <c r="O21" s="436"/>
      <c r="P21" s="451"/>
      <c r="Q21" s="26" t="s">
        <v>92</v>
      </c>
      <c r="R21" s="309" t="s">
        <v>93</v>
      </c>
      <c r="S21" s="27"/>
      <c r="T21" s="29" t="s">
        <v>61</v>
      </c>
      <c r="U21" s="30" t="s">
        <v>62</v>
      </c>
      <c r="V21" s="67"/>
      <c r="W21" s="48"/>
      <c r="X21" s="68"/>
      <c r="Y21" s="68" t="str">
        <f t="shared" ref="Y21:Y22" si="4">IF(V21=0," ",V21*X21)</f>
        <v xml:space="preserve"> </v>
      </c>
      <c r="Z21" s="68">
        <v>22288.29</v>
      </c>
      <c r="AA21" s="34">
        <f t="shared" si="3"/>
        <v>22288.29</v>
      </c>
      <c r="AB21" s="48" t="s">
        <v>63</v>
      </c>
      <c r="AC21" s="170" t="s">
        <v>63</v>
      </c>
      <c r="AD21" s="170" t="s">
        <v>63</v>
      </c>
      <c r="AE21" s="476"/>
      <c r="AF21" s="2"/>
      <c r="AG21" s="2"/>
      <c r="AH21" s="2"/>
      <c r="AI21" s="2"/>
      <c r="AJ21" s="2"/>
      <c r="AK21" s="2"/>
      <c r="AL21" s="2"/>
      <c r="AM21" s="2"/>
      <c r="AN21" s="2"/>
      <c r="AO21" s="2"/>
      <c r="AP21" s="2"/>
      <c r="AQ21" s="2"/>
      <c r="AR21" s="2"/>
      <c r="AS21" s="2"/>
      <c r="AT21" s="2"/>
      <c r="AU21" s="2"/>
    </row>
    <row r="22" spans="1:47" ht="33.75" customHeight="1" x14ac:dyDescent="0.25">
      <c r="A22" s="583"/>
      <c r="B22" s="433"/>
      <c r="C22" s="436"/>
      <c r="D22" s="436"/>
      <c r="E22" s="436"/>
      <c r="F22" s="436"/>
      <c r="G22" s="436"/>
      <c r="H22" s="436"/>
      <c r="I22" s="436"/>
      <c r="J22" s="436"/>
      <c r="K22" s="436"/>
      <c r="L22" s="430"/>
      <c r="M22" s="430"/>
      <c r="N22" s="436"/>
      <c r="O22" s="436"/>
      <c r="P22" s="451"/>
      <c r="Q22" s="26" t="s">
        <v>94</v>
      </c>
      <c r="R22" s="309" t="s">
        <v>93</v>
      </c>
      <c r="S22" s="27"/>
      <c r="T22" s="69" t="s">
        <v>61</v>
      </c>
      <c r="U22" s="70" t="s">
        <v>62</v>
      </c>
      <c r="V22" s="71"/>
      <c r="W22" s="72"/>
      <c r="X22" s="120"/>
      <c r="Y22" s="120" t="str">
        <f t="shared" si="4"/>
        <v xml:space="preserve"> </v>
      </c>
      <c r="Z22" s="120">
        <v>8000</v>
      </c>
      <c r="AA22" s="73">
        <f t="shared" si="3"/>
        <v>8000</v>
      </c>
      <c r="AB22" s="48" t="s">
        <v>63</v>
      </c>
      <c r="AC22" s="170" t="s">
        <v>63</v>
      </c>
      <c r="AD22" s="170" t="s">
        <v>63</v>
      </c>
      <c r="AE22" s="476"/>
      <c r="AF22" s="2"/>
      <c r="AG22" s="2"/>
      <c r="AH22" s="2"/>
      <c r="AI22" s="2"/>
      <c r="AJ22" s="2"/>
      <c r="AK22" s="2"/>
      <c r="AL22" s="2"/>
      <c r="AM22" s="2"/>
      <c r="AN22" s="2"/>
      <c r="AO22" s="2"/>
      <c r="AP22" s="2"/>
      <c r="AQ22" s="2"/>
      <c r="AR22" s="2"/>
      <c r="AS22" s="2"/>
      <c r="AT22" s="2"/>
      <c r="AU22" s="2"/>
    </row>
    <row r="23" spans="1:47" ht="18" customHeight="1" x14ac:dyDescent="0.25">
      <c r="A23" s="584"/>
      <c r="B23" s="433"/>
      <c r="C23" s="436"/>
      <c r="D23" s="436"/>
      <c r="E23" s="436"/>
      <c r="F23" s="436"/>
      <c r="G23" s="436"/>
      <c r="H23" s="436"/>
      <c r="I23" s="436"/>
      <c r="J23" s="436"/>
      <c r="K23" s="436"/>
      <c r="L23" s="430"/>
      <c r="M23" s="430"/>
      <c r="N23" s="436"/>
      <c r="O23" s="436"/>
      <c r="P23" s="451"/>
      <c r="Q23" s="74"/>
      <c r="R23" s="309"/>
      <c r="S23" s="75"/>
      <c r="T23" s="75"/>
      <c r="U23" s="75"/>
      <c r="V23" s="71"/>
      <c r="W23" s="72"/>
      <c r="X23" s="120"/>
      <c r="Y23" s="120"/>
      <c r="Z23" s="120"/>
      <c r="AA23" s="73"/>
      <c r="AB23" s="72"/>
      <c r="AC23" s="76"/>
      <c r="AD23" s="76"/>
      <c r="AE23" s="476"/>
      <c r="AF23" s="2"/>
      <c r="AG23" s="2"/>
      <c r="AH23" s="2"/>
      <c r="AI23" s="2"/>
      <c r="AJ23" s="2"/>
      <c r="AK23" s="2"/>
      <c r="AL23" s="2"/>
      <c r="AM23" s="2"/>
      <c r="AN23" s="2"/>
      <c r="AO23" s="2"/>
      <c r="AP23" s="2"/>
      <c r="AQ23" s="2"/>
      <c r="AR23" s="2"/>
      <c r="AS23" s="2"/>
      <c r="AT23" s="2"/>
      <c r="AU23" s="2"/>
    </row>
    <row r="24" spans="1:47" ht="18" customHeight="1" x14ac:dyDescent="0.25">
      <c r="A24" s="585" t="s">
        <v>45</v>
      </c>
      <c r="B24" s="439"/>
      <c r="C24" s="441"/>
      <c r="D24" s="441"/>
      <c r="E24" s="441"/>
      <c r="F24" s="441"/>
      <c r="G24" s="441"/>
      <c r="H24" s="441"/>
      <c r="I24" s="441"/>
      <c r="J24" s="441"/>
      <c r="K24" s="441"/>
      <c r="L24" s="431"/>
      <c r="M24" s="431"/>
      <c r="N24" s="441"/>
      <c r="O24" s="441"/>
      <c r="P24" s="452"/>
      <c r="Q24" s="77"/>
      <c r="R24" s="340"/>
      <c r="S24" s="349"/>
      <c r="T24" s="349"/>
      <c r="U24" s="349"/>
      <c r="V24" s="350"/>
      <c r="W24" s="351"/>
      <c r="X24" s="352"/>
      <c r="Y24" s="352"/>
      <c r="Z24" s="352"/>
      <c r="AA24" s="353"/>
      <c r="AB24" s="351"/>
      <c r="AC24" s="354"/>
      <c r="AD24" s="354"/>
      <c r="AE24" s="477"/>
      <c r="AF24" s="2"/>
      <c r="AG24" s="2"/>
      <c r="AH24" s="2"/>
      <c r="AI24" s="2"/>
      <c r="AJ24" s="2"/>
      <c r="AK24" s="2"/>
      <c r="AL24" s="2"/>
      <c r="AM24" s="2"/>
      <c r="AN24" s="2"/>
      <c r="AO24" s="2"/>
      <c r="AP24" s="2"/>
      <c r="AQ24" s="2"/>
      <c r="AR24" s="2"/>
      <c r="AS24" s="2"/>
      <c r="AT24" s="2"/>
      <c r="AU24" s="2"/>
    </row>
    <row r="25" spans="1:47" ht="25.5" customHeight="1" x14ac:dyDescent="0.25">
      <c r="A25" s="583"/>
      <c r="B25" s="432" t="s">
        <v>46</v>
      </c>
      <c r="C25" s="435" t="s">
        <v>47</v>
      </c>
      <c r="D25" s="435" t="s">
        <v>48</v>
      </c>
      <c r="E25" s="435" t="s">
        <v>49</v>
      </c>
      <c r="F25" s="449" t="s">
        <v>50</v>
      </c>
      <c r="G25" s="435" t="s">
        <v>51</v>
      </c>
      <c r="H25" s="435" t="s">
        <v>52</v>
      </c>
      <c r="I25" s="435" t="s">
        <v>95</v>
      </c>
      <c r="J25" s="435" t="s">
        <v>96</v>
      </c>
      <c r="K25" s="435" t="s">
        <v>97</v>
      </c>
      <c r="L25" s="464">
        <v>26</v>
      </c>
      <c r="M25" s="445">
        <v>26</v>
      </c>
      <c r="N25" s="435" t="s">
        <v>98</v>
      </c>
      <c r="O25" s="435" t="s">
        <v>99</v>
      </c>
      <c r="P25" s="453" t="s">
        <v>58</v>
      </c>
      <c r="Q25" s="78"/>
      <c r="R25" s="314"/>
      <c r="S25" s="79"/>
      <c r="T25" s="39"/>
      <c r="U25" s="40"/>
      <c r="V25" s="80"/>
      <c r="W25" s="81"/>
      <c r="X25" s="82"/>
      <c r="Y25" s="82"/>
      <c r="Z25" s="82"/>
      <c r="AA25" s="43"/>
      <c r="AB25" s="42"/>
      <c r="AC25" s="44"/>
      <c r="AD25" s="44"/>
      <c r="AE25" s="478"/>
      <c r="AF25" s="2"/>
      <c r="AG25" s="2"/>
      <c r="AH25" s="2"/>
      <c r="AI25" s="2"/>
      <c r="AJ25" s="2"/>
      <c r="AK25" s="2"/>
      <c r="AL25" s="2"/>
      <c r="AM25" s="2"/>
      <c r="AN25" s="2"/>
      <c r="AO25" s="2"/>
      <c r="AP25" s="2"/>
      <c r="AQ25" s="2"/>
      <c r="AR25" s="2"/>
      <c r="AS25" s="2"/>
      <c r="AT25" s="2"/>
      <c r="AU25" s="2"/>
    </row>
    <row r="26" spans="1:47" ht="25.5" customHeight="1" x14ac:dyDescent="0.25">
      <c r="A26" s="583"/>
      <c r="B26" s="433"/>
      <c r="C26" s="436"/>
      <c r="D26" s="436"/>
      <c r="E26" s="436"/>
      <c r="F26" s="436"/>
      <c r="G26" s="436"/>
      <c r="H26" s="436"/>
      <c r="I26" s="436"/>
      <c r="J26" s="436"/>
      <c r="K26" s="436"/>
      <c r="L26" s="430"/>
      <c r="M26" s="430"/>
      <c r="N26" s="436"/>
      <c r="O26" s="436"/>
      <c r="P26" s="451"/>
      <c r="Q26" s="26"/>
      <c r="R26" s="311"/>
      <c r="S26" s="147"/>
      <c r="T26" s="147"/>
      <c r="U26" s="147"/>
      <c r="V26" s="83"/>
      <c r="W26" s="32"/>
      <c r="X26" s="84"/>
      <c r="Y26" s="68"/>
      <c r="Z26" s="84"/>
      <c r="AA26" s="34"/>
      <c r="AB26" s="48"/>
      <c r="AC26" s="170"/>
      <c r="AD26" s="170"/>
      <c r="AE26" s="476"/>
      <c r="AF26" s="2"/>
      <c r="AG26" s="2"/>
      <c r="AH26" s="2"/>
      <c r="AI26" s="2"/>
      <c r="AJ26" s="2"/>
      <c r="AK26" s="2"/>
      <c r="AL26" s="2"/>
      <c r="AM26" s="2"/>
      <c r="AN26" s="2"/>
      <c r="AO26" s="2"/>
      <c r="AP26" s="2"/>
      <c r="AQ26" s="2"/>
      <c r="AR26" s="2"/>
      <c r="AS26" s="2"/>
      <c r="AT26" s="2"/>
      <c r="AU26" s="2"/>
    </row>
    <row r="27" spans="1:47" ht="25.5" customHeight="1" x14ac:dyDescent="0.25">
      <c r="A27" s="583"/>
      <c r="B27" s="433"/>
      <c r="C27" s="436"/>
      <c r="D27" s="436"/>
      <c r="E27" s="436"/>
      <c r="F27" s="436"/>
      <c r="G27" s="436"/>
      <c r="H27" s="436"/>
      <c r="I27" s="436"/>
      <c r="J27" s="436"/>
      <c r="K27" s="436"/>
      <c r="L27" s="430"/>
      <c r="M27" s="430"/>
      <c r="N27" s="436"/>
      <c r="O27" s="436"/>
      <c r="P27" s="451"/>
      <c r="Q27" s="74"/>
      <c r="R27" s="315"/>
      <c r="S27" s="85"/>
      <c r="T27" s="85"/>
      <c r="U27" s="85"/>
      <c r="V27" s="83"/>
      <c r="W27" s="32"/>
      <c r="X27" s="86"/>
      <c r="Y27" s="120"/>
      <c r="Z27" s="86"/>
      <c r="AA27" s="73"/>
      <c r="AB27" s="72"/>
      <c r="AC27" s="170"/>
      <c r="AD27" s="76"/>
      <c r="AE27" s="476"/>
      <c r="AF27" s="2"/>
      <c r="AG27" s="2"/>
      <c r="AH27" s="2"/>
      <c r="AI27" s="2"/>
      <c r="AJ27" s="2"/>
      <c r="AK27" s="2"/>
      <c r="AL27" s="2"/>
      <c r="AM27" s="2"/>
      <c r="AN27" s="2"/>
      <c r="AO27" s="2"/>
      <c r="AP27" s="2"/>
      <c r="AQ27" s="2"/>
      <c r="AR27" s="2"/>
      <c r="AS27" s="2"/>
      <c r="AT27" s="2"/>
      <c r="AU27" s="2"/>
    </row>
    <row r="28" spans="1:47" ht="25.5" customHeight="1" x14ac:dyDescent="0.25">
      <c r="A28" s="583"/>
      <c r="B28" s="433"/>
      <c r="C28" s="436"/>
      <c r="D28" s="436"/>
      <c r="E28" s="436"/>
      <c r="F28" s="436"/>
      <c r="G28" s="436"/>
      <c r="H28" s="436"/>
      <c r="I28" s="436"/>
      <c r="J28" s="436"/>
      <c r="K28" s="436"/>
      <c r="L28" s="430"/>
      <c r="M28" s="430"/>
      <c r="N28" s="436"/>
      <c r="O28" s="436"/>
      <c r="P28" s="451"/>
      <c r="Q28" s="74"/>
      <c r="R28" s="315"/>
      <c r="S28" s="72"/>
      <c r="T28" s="72"/>
      <c r="U28" s="72"/>
      <c r="V28" s="87"/>
      <c r="W28" s="88"/>
      <c r="X28" s="86"/>
      <c r="Y28" s="120"/>
      <c r="Z28" s="86"/>
      <c r="AA28" s="73"/>
      <c r="AB28" s="72"/>
      <c r="AC28" s="76"/>
      <c r="AD28" s="76"/>
      <c r="AE28" s="476"/>
      <c r="AF28" s="2"/>
      <c r="AG28" s="2"/>
      <c r="AH28" s="2"/>
      <c r="AI28" s="2"/>
      <c r="AJ28" s="2"/>
      <c r="AK28" s="2"/>
      <c r="AL28" s="2"/>
      <c r="AM28" s="2"/>
      <c r="AN28" s="2"/>
      <c r="AO28" s="2"/>
      <c r="AP28" s="2"/>
      <c r="AQ28" s="2"/>
      <c r="AR28" s="2"/>
      <c r="AS28" s="2"/>
      <c r="AT28" s="2"/>
      <c r="AU28" s="2"/>
    </row>
    <row r="29" spans="1:47" ht="25.5" customHeight="1" x14ac:dyDescent="0.25">
      <c r="A29" s="583"/>
      <c r="B29" s="434"/>
      <c r="C29" s="437"/>
      <c r="D29" s="437"/>
      <c r="E29" s="437"/>
      <c r="F29" s="437"/>
      <c r="G29" s="437"/>
      <c r="H29" s="437"/>
      <c r="I29" s="437"/>
      <c r="J29" s="437"/>
      <c r="K29" s="437"/>
      <c r="L29" s="446"/>
      <c r="M29" s="446"/>
      <c r="N29" s="437"/>
      <c r="O29" s="437"/>
      <c r="P29" s="454"/>
      <c r="Q29" s="89"/>
      <c r="R29" s="316"/>
      <c r="S29" s="90"/>
      <c r="T29" s="90"/>
      <c r="U29" s="90"/>
      <c r="V29" s="91"/>
      <c r="W29" s="92"/>
      <c r="X29" s="93"/>
      <c r="Y29" s="94"/>
      <c r="Z29" s="93"/>
      <c r="AA29" s="95"/>
      <c r="AB29" s="90"/>
      <c r="AC29" s="96"/>
      <c r="AD29" s="96"/>
      <c r="AE29" s="479"/>
      <c r="AF29" s="2"/>
      <c r="AG29" s="2"/>
      <c r="AH29" s="2"/>
      <c r="AI29" s="2"/>
      <c r="AJ29" s="2"/>
      <c r="AK29" s="2"/>
      <c r="AL29" s="2"/>
      <c r="AM29" s="2"/>
      <c r="AN29" s="2"/>
      <c r="AO29" s="2"/>
      <c r="AP29" s="2"/>
      <c r="AQ29" s="2"/>
      <c r="AR29" s="2"/>
      <c r="AS29" s="2"/>
      <c r="AT29" s="2"/>
      <c r="AU29" s="2"/>
    </row>
    <row r="30" spans="1:47" ht="25.5" customHeight="1" x14ac:dyDescent="0.25">
      <c r="A30" s="583"/>
      <c r="B30" s="432" t="s">
        <v>46</v>
      </c>
      <c r="C30" s="435" t="s">
        <v>47</v>
      </c>
      <c r="D30" s="435" t="s">
        <v>48</v>
      </c>
      <c r="E30" s="435" t="s">
        <v>49</v>
      </c>
      <c r="F30" s="449" t="s">
        <v>50</v>
      </c>
      <c r="G30" s="435" t="s">
        <v>51</v>
      </c>
      <c r="H30" s="435" t="s">
        <v>52</v>
      </c>
      <c r="I30" s="435" t="s">
        <v>101</v>
      </c>
      <c r="J30" s="435" t="s">
        <v>102</v>
      </c>
      <c r="K30" s="435" t="s">
        <v>103</v>
      </c>
      <c r="L30" s="464">
        <v>1</v>
      </c>
      <c r="M30" s="445">
        <v>1</v>
      </c>
      <c r="N30" s="447" t="s">
        <v>104</v>
      </c>
      <c r="O30" s="435" t="s">
        <v>105</v>
      </c>
      <c r="P30" s="533" t="s">
        <v>58</v>
      </c>
      <c r="Q30" s="58" t="s">
        <v>76</v>
      </c>
      <c r="R30" s="317" t="s">
        <v>77</v>
      </c>
      <c r="S30" s="97"/>
      <c r="T30" s="98" t="s">
        <v>61</v>
      </c>
      <c r="U30" s="99" t="s">
        <v>62</v>
      </c>
      <c r="V30" s="100"/>
      <c r="W30" s="65"/>
      <c r="X30" s="63"/>
      <c r="Y30" s="63" t="str">
        <f t="shared" ref="Y30:Y42" si="5">IF(V30=0," ",V30*X30)</f>
        <v xml:space="preserve"> </v>
      </c>
      <c r="Z30" s="63" t="str">
        <f t="shared" ref="Z30:Z41" si="6">IF(V30=0," ",(Y30*12%)+Y30)</f>
        <v xml:space="preserve"> </v>
      </c>
      <c r="AA30" s="64">
        <f>SUM(Z31:Z34)</f>
        <v>42.328160000000004</v>
      </c>
      <c r="AB30" s="65"/>
      <c r="AC30" s="101"/>
      <c r="AD30" s="101"/>
      <c r="AE30" s="523"/>
      <c r="AF30" s="2"/>
      <c r="AG30" s="2"/>
      <c r="AH30" s="2"/>
      <c r="AI30" s="2"/>
      <c r="AJ30" s="2"/>
      <c r="AK30" s="2"/>
      <c r="AL30" s="2"/>
      <c r="AM30" s="2"/>
      <c r="AN30" s="2"/>
      <c r="AO30" s="2"/>
      <c r="AP30" s="2"/>
      <c r="AQ30" s="2"/>
      <c r="AR30" s="2"/>
      <c r="AS30" s="2"/>
      <c r="AT30" s="2"/>
      <c r="AU30" s="2"/>
    </row>
    <row r="31" spans="1:47" ht="25.5" customHeight="1" x14ac:dyDescent="0.25">
      <c r="A31" s="583"/>
      <c r="B31" s="443"/>
      <c r="C31" s="444"/>
      <c r="D31" s="444"/>
      <c r="E31" s="444"/>
      <c r="F31" s="448"/>
      <c r="G31" s="444"/>
      <c r="H31" s="444"/>
      <c r="I31" s="444"/>
      <c r="J31" s="444"/>
      <c r="K31" s="444"/>
      <c r="L31" s="457"/>
      <c r="M31" s="429"/>
      <c r="N31" s="456"/>
      <c r="O31" s="444"/>
      <c r="P31" s="558"/>
      <c r="Q31" s="45"/>
      <c r="R31" s="311" t="s">
        <v>106</v>
      </c>
      <c r="S31" s="147"/>
      <c r="T31" s="147"/>
      <c r="U31" s="147"/>
      <c r="V31" s="157">
        <v>10</v>
      </c>
      <c r="W31" s="46" t="s">
        <v>79</v>
      </c>
      <c r="X31" s="47">
        <v>1.496</v>
      </c>
      <c r="Y31" s="68">
        <f t="shared" si="5"/>
        <v>14.96</v>
      </c>
      <c r="Z31" s="68">
        <f t="shared" si="6"/>
        <v>16.755200000000002</v>
      </c>
      <c r="AA31" s="34"/>
      <c r="AB31" s="48"/>
      <c r="AC31" s="32" t="s">
        <v>63</v>
      </c>
      <c r="AD31" s="46"/>
      <c r="AE31" s="525"/>
      <c r="AF31" s="2"/>
      <c r="AG31" s="2"/>
      <c r="AH31" s="2"/>
      <c r="AI31" s="2"/>
      <c r="AJ31" s="2"/>
      <c r="AK31" s="2"/>
      <c r="AL31" s="2"/>
      <c r="AM31" s="2"/>
      <c r="AN31" s="2"/>
      <c r="AO31" s="2"/>
      <c r="AP31" s="2"/>
      <c r="AQ31" s="2"/>
      <c r="AR31" s="2"/>
      <c r="AS31" s="2"/>
      <c r="AT31" s="2"/>
      <c r="AU31" s="2"/>
    </row>
    <row r="32" spans="1:47" ht="25.5" customHeight="1" x14ac:dyDescent="0.25">
      <c r="A32" s="583"/>
      <c r="B32" s="443"/>
      <c r="C32" s="444"/>
      <c r="D32" s="444"/>
      <c r="E32" s="444"/>
      <c r="F32" s="448"/>
      <c r="G32" s="444"/>
      <c r="H32" s="444"/>
      <c r="I32" s="444"/>
      <c r="J32" s="444"/>
      <c r="K32" s="444"/>
      <c r="L32" s="457"/>
      <c r="M32" s="429"/>
      <c r="N32" s="456"/>
      <c r="O32" s="444"/>
      <c r="P32" s="558"/>
      <c r="Q32" s="45"/>
      <c r="R32" s="311" t="s">
        <v>107</v>
      </c>
      <c r="S32" s="147"/>
      <c r="T32" s="147"/>
      <c r="U32" s="147"/>
      <c r="V32" s="157">
        <v>50</v>
      </c>
      <c r="W32" s="46" t="s">
        <v>79</v>
      </c>
      <c r="X32" s="47">
        <v>0.43</v>
      </c>
      <c r="Y32" s="68">
        <f t="shared" si="5"/>
        <v>21.5</v>
      </c>
      <c r="Z32" s="68">
        <f t="shared" si="6"/>
        <v>24.08</v>
      </c>
      <c r="AA32" s="34"/>
      <c r="AB32" s="48"/>
      <c r="AC32" s="32" t="s">
        <v>63</v>
      </c>
      <c r="AD32" s="170"/>
      <c r="AE32" s="525"/>
      <c r="AF32" s="2"/>
      <c r="AG32" s="2"/>
      <c r="AH32" s="2"/>
      <c r="AI32" s="2"/>
      <c r="AJ32" s="2"/>
      <c r="AK32" s="2"/>
      <c r="AL32" s="2"/>
      <c r="AM32" s="2"/>
      <c r="AN32" s="2"/>
      <c r="AO32" s="2"/>
      <c r="AP32" s="2"/>
      <c r="AQ32" s="2"/>
      <c r="AR32" s="2"/>
      <c r="AS32" s="2"/>
      <c r="AT32" s="2"/>
      <c r="AU32" s="2"/>
    </row>
    <row r="33" spans="1:47" ht="25.5" customHeight="1" x14ac:dyDescent="0.25">
      <c r="A33" s="583"/>
      <c r="B33" s="443"/>
      <c r="C33" s="444"/>
      <c r="D33" s="444"/>
      <c r="E33" s="444"/>
      <c r="F33" s="448"/>
      <c r="G33" s="444"/>
      <c r="H33" s="444"/>
      <c r="I33" s="444"/>
      <c r="J33" s="444"/>
      <c r="K33" s="444"/>
      <c r="L33" s="457"/>
      <c r="M33" s="429"/>
      <c r="N33" s="456"/>
      <c r="O33" s="444"/>
      <c r="P33" s="558"/>
      <c r="Q33" s="45"/>
      <c r="R33" s="311" t="s">
        <v>108</v>
      </c>
      <c r="S33" s="147"/>
      <c r="T33" s="147"/>
      <c r="U33" s="147"/>
      <c r="V33" s="157">
        <v>1</v>
      </c>
      <c r="W33" s="46" t="s">
        <v>82</v>
      </c>
      <c r="X33" s="47">
        <v>0.32</v>
      </c>
      <c r="Y33" s="68">
        <f t="shared" si="5"/>
        <v>0.32</v>
      </c>
      <c r="Z33" s="68">
        <f t="shared" si="6"/>
        <v>0.3584</v>
      </c>
      <c r="AA33" s="34"/>
      <c r="AB33" s="48"/>
      <c r="AC33" s="32" t="s">
        <v>63</v>
      </c>
      <c r="AD33" s="170"/>
      <c r="AE33" s="525"/>
      <c r="AF33" s="2"/>
      <c r="AG33" s="2"/>
      <c r="AH33" s="2"/>
      <c r="AI33" s="2"/>
      <c r="AJ33" s="2"/>
      <c r="AK33" s="2"/>
      <c r="AL33" s="2"/>
      <c r="AM33" s="2"/>
      <c r="AN33" s="2"/>
      <c r="AO33" s="2"/>
      <c r="AP33" s="2"/>
      <c r="AQ33" s="2"/>
      <c r="AR33" s="2"/>
      <c r="AS33" s="2"/>
      <c r="AT33" s="2"/>
      <c r="AU33" s="2"/>
    </row>
    <row r="34" spans="1:47" ht="25.5" customHeight="1" x14ac:dyDescent="0.25">
      <c r="A34" s="583"/>
      <c r="B34" s="443"/>
      <c r="C34" s="444"/>
      <c r="D34" s="444"/>
      <c r="E34" s="444"/>
      <c r="F34" s="448"/>
      <c r="G34" s="444"/>
      <c r="H34" s="444"/>
      <c r="I34" s="444"/>
      <c r="J34" s="444"/>
      <c r="K34" s="444"/>
      <c r="L34" s="457"/>
      <c r="M34" s="429"/>
      <c r="N34" s="456"/>
      <c r="O34" s="444"/>
      <c r="P34" s="558"/>
      <c r="Q34" s="102"/>
      <c r="R34" s="355" t="s">
        <v>109</v>
      </c>
      <c r="S34" s="356"/>
      <c r="T34" s="356"/>
      <c r="U34" s="356"/>
      <c r="V34" s="357">
        <v>5</v>
      </c>
      <c r="W34" s="358" t="s">
        <v>84</v>
      </c>
      <c r="X34" s="345">
        <v>0.2026</v>
      </c>
      <c r="Y34" s="346">
        <f t="shared" si="5"/>
        <v>1.0129999999999999</v>
      </c>
      <c r="Z34" s="346">
        <f t="shared" si="6"/>
        <v>1.1345599999999998</v>
      </c>
      <c r="AA34" s="347"/>
      <c r="AB34" s="359"/>
      <c r="AC34" s="344" t="s">
        <v>63</v>
      </c>
      <c r="AD34" s="348"/>
      <c r="AE34" s="525"/>
      <c r="AF34" s="2"/>
      <c r="AG34" s="2"/>
      <c r="AH34" s="2"/>
      <c r="AI34" s="2"/>
      <c r="AJ34" s="2"/>
      <c r="AK34" s="2"/>
      <c r="AL34" s="2"/>
      <c r="AM34" s="2"/>
      <c r="AN34" s="2"/>
      <c r="AO34" s="2"/>
      <c r="AP34" s="2"/>
      <c r="AQ34" s="2"/>
      <c r="AR34" s="2"/>
      <c r="AS34" s="2"/>
      <c r="AT34" s="2"/>
      <c r="AU34" s="2"/>
    </row>
    <row r="35" spans="1:47" s="390" customFormat="1" ht="25.5" customHeight="1" x14ac:dyDescent="0.25">
      <c r="A35" s="583"/>
      <c r="B35" s="443"/>
      <c r="C35" s="444"/>
      <c r="D35" s="444"/>
      <c r="E35" s="444"/>
      <c r="F35" s="448"/>
      <c r="G35" s="444"/>
      <c r="H35" s="444"/>
      <c r="I35" s="444"/>
      <c r="J35" s="444"/>
      <c r="K35" s="444"/>
      <c r="L35" s="457"/>
      <c r="M35" s="429"/>
      <c r="N35" s="456"/>
      <c r="O35" s="444"/>
      <c r="P35" s="558"/>
      <c r="Q35" s="411" t="s">
        <v>1076</v>
      </c>
      <c r="R35" s="412" t="s">
        <v>1077</v>
      </c>
      <c r="S35" s="391"/>
      <c r="T35" s="391"/>
      <c r="U35" s="391"/>
      <c r="V35" s="392"/>
      <c r="W35" s="393"/>
      <c r="X35" s="394"/>
      <c r="Y35" s="395"/>
      <c r="Z35" s="395"/>
      <c r="AA35" s="396">
        <f>+Z36</f>
        <v>225</v>
      </c>
      <c r="AB35" s="397"/>
      <c r="AC35" s="398"/>
      <c r="AD35" s="399"/>
      <c r="AE35" s="525"/>
      <c r="AF35" s="2"/>
      <c r="AG35" s="2"/>
      <c r="AH35" s="2"/>
      <c r="AI35" s="2"/>
      <c r="AJ35" s="2"/>
      <c r="AK35" s="2"/>
      <c r="AL35" s="2"/>
      <c r="AM35" s="2"/>
      <c r="AN35" s="2"/>
      <c r="AO35" s="2"/>
      <c r="AP35" s="2"/>
      <c r="AQ35" s="2"/>
      <c r="AR35" s="2"/>
      <c r="AS35" s="2"/>
      <c r="AT35" s="2"/>
      <c r="AU35" s="2"/>
    </row>
    <row r="36" spans="1:47" s="390" customFormat="1" ht="25.5" customHeight="1" x14ac:dyDescent="0.25">
      <c r="A36" s="583"/>
      <c r="B36" s="443"/>
      <c r="C36" s="444"/>
      <c r="D36" s="444"/>
      <c r="E36" s="444"/>
      <c r="F36" s="448"/>
      <c r="G36" s="444"/>
      <c r="H36" s="444"/>
      <c r="I36" s="444"/>
      <c r="J36" s="444"/>
      <c r="K36" s="444"/>
      <c r="L36" s="457"/>
      <c r="M36" s="429"/>
      <c r="N36" s="456"/>
      <c r="O36" s="444"/>
      <c r="P36" s="558"/>
      <c r="Q36" s="413"/>
      <c r="R36" s="414" t="s">
        <v>1078</v>
      </c>
      <c r="S36" s="415"/>
      <c r="T36" s="415"/>
      <c r="U36" s="415"/>
      <c r="V36" s="416">
        <v>1</v>
      </c>
      <c r="W36" s="417" t="s">
        <v>1075</v>
      </c>
      <c r="X36" s="418">
        <v>225</v>
      </c>
      <c r="Y36" s="419">
        <f>+X36</f>
        <v>225</v>
      </c>
      <c r="Z36" s="419">
        <f>+Y36</f>
        <v>225</v>
      </c>
      <c r="AA36" s="396"/>
      <c r="AB36" s="397"/>
      <c r="AC36" s="398"/>
      <c r="AD36" s="399" t="s">
        <v>63</v>
      </c>
      <c r="AE36" s="525"/>
      <c r="AF36" s="2"/>
      <c r="AG36" s="2"/>
      <c r="AH36" s="2"/>
      <c r="AI36" s="2"/>
      <c r="AJ36" s="2"/>
      <c r="AK36" s="2"/>
      <c r="AL36" s="2"/>
      <c r="AM36" s="2"/>
      <c r="AN36" s="2"/>
      <c r="AO36" s="2"/>
      <c r="AP36" s="2"/>
      <c r="AQ36" s="2"/>
      <c r="AR36" s="2"/>
      <c r="AS36" s="2"/>
      <c r="AT36" s="2"/>
      <c r="AU36" s="2"/>
    </row>
    <row r="37" spans="1:47" s="388" customFormat="1" ht="25.5" customHeight="1" x14ac:dyDescent="0.25">
      <c r="A37" s="583"/>
      <c r="B37" s="443"/>
      <c r="C37" s="444"/>
      <c r="D37" s="444"/>
      <c r="E37" s="444"/>
      <c r="F37" s="448"/>
      <c r="G37" s="444"/>
      <c r="H37" s="444"/>
      <c r="I37" s="444"/>
      <c r="J37" s="444"/>
      <c r="K37" s="444"/>
      <c r="L37" s="457"/>
      <c r="M37" s="429"/>
      <c r="N37" s="456"/>
      <c r="O37" s="444"/>
      <c r="P37" s="558"/>
      <c r="Q37" s="411" t="s">
        <v>1073</v>
      </c>
      <c r="R37" s="412" t="s">
        <v>1074</v>
      </c>
      <c r="S37" s="391"/>
      <c r="T37" s="391"/>
      <c r="U37" s="391"/>
      <c r="V37" s="392"/>
      <c r="W37" s="393"/>
      <c r="X37" s="394"/>
      <c r="Y37" s="395"/>
      <c r="Z37" s="395"/>
      <c r="AA37" s="396">
        <f>+Z38</f>
        <v>3500</v>
      </c>
      <c r="AB37" s="397"/>
      <c r="AC37" s="398"/>
      <c r="AD37" s="399"/>
      <c r="AE37" s="525"/>
      <c r="AF37" s="2"/>
      <c r="AG37" s="2"/>
      <c r="AH37" s="2"/>
      <c r="AI37" s="2"/>
      <c r="AJ37" s="2"/>
      <c r="AK37" s="2"/>
      <c r="AL37" s="2"/>
      <c r="AM37" s="2"/>
      <c r="AN37" s="2"/>
      <c r="AO37" s="2"/>
      <c r="AP37" s="2"/>
      <c r="AQ37" s="2"/>
      <c r="AR37" s="2"/>
      <c r="AS37" s="2"/>
      <c r="AT37" s="2"/>
      <c r="AU37" s="2"/>
    </row>
    <row r="38" spans="1:47" s="388" customFormat="1" ht="25.5" customHeight="1" x14ac:dyDescent="0.25">
      <c r="A38" s="583"/>
      <c r="B38" s="560"/>
      <c r="C38" s="561"/>
      <c r="D38" s="561"/>
      <c r="E38" s="561"/>
      <c r="F38" s="562"/>
      <c r="G38" s="561"/>
      <c r="H38" s="561"/>
      <c r="I38" s="561"/>
      <c r="J38" s="561"/>
      <c r="K38" s="561"/>
      <c r="L38" s="563"/>
      <c r="M38" s="564"/>
      <c r="N38" s="565"/>
      <c r="O38" s="561"/>
      <c r="P38" s="566"/>
      <c r="Q38" s="400"/>
      <c r="R38" s="405" t="s">
        <v>1074</v>
      </c>
      <c r="S38" s="406"/>
      <c r="T38" s="406"/>
      <c r="U38" s="406"/>
      <c r="V38" s="407">
        <v>1</v>
      </c>
      <c r="W38" s="408" t="s">
        <v>1075</v>
      </c>
      <c r="X38" s="409">
        <v>3500</v>
      </c>
      <c r="Y38" s="410">
        <f>+V38*X38</f>
        <v>3500</v>
      </c>
      <c r="Z38" s="410">
        <f>+Y38</f>
        <v>3500</v>
      </c>
      <c r="AA38" s="401"/>
      <c r="AB38" s="402"/>
      <c r="AC38" s="403"/>
      <c r="AD38" s="404" t="s">
        <v>63</v>
      </c>
      <c r="AE38" s="559"/>
      <c r="AF38" s="2"/>
      <c r="AG38" s="2"/>
      <c r="AH38" s="2"/>
      <c r="AI38" s="2"/>
      <c r="AJ38" s="2"/>
      <c r="AK38" s="2"/>
      <c r="AL38" s="2"/>
      <c r="AM38" s="2"/>
      <c r="AN38" s="2"/>
      <c r="AO38" s="2"/>
      <c r="AP38" s="2"/>
      <c r="AQ38" s="2"/>
      <c r="AR38" s="2"/>
      <c r="AS38" s="2"/>
      <c r="AT38" s="2"/>
      <c r="AU38" s="2"/>
    </row>
    <row r="39" spans="1:47" ht="24.75" customHeight="1" x14ac:dyDescent="0.25">
      <c r="A39" s="583"/>
      <c r="B39" s="432" t="s">
        <v>46</v>
      </c>
      <c r="C39" s="435" t="s">
        <v>47</v>
      </c>
      <c r="D39" s="435" t="s">
        <v>48</v>
      </c>
      <c r="E39" s="435" t="s">
        <v>49</v>
      </c>
      <c r="F39" s="449" t="s">
        <v>50</v>
      </c>
      <c r="G39" s="435" t="s">
        <v>51</v>
      </c>
      <c r="H39" s="435" t="s">
        <v>52</v>
      </c>
      <c r="I39" s="435" t="s">
        <v>110</v>
      </c>
      <c r="J39" s="435" t="s">
        <v>111</v>
      </c>
      <c r="K39" s="435" t="s">
        <v>112</v>
      </c>
      <c r="L39" s="445">
        <v>1</v>
      </c>
      <c r="M39" s="445">
        <v>0</v>
      </c>
      <c r="N39" s="447" t="s">
        <v>113</v>
      </c>
      <c r="O39" s="447" t="s">
        <v>114</v>
      </c>
      <c r="P39" s="453" t="s">
        <v>58</v>
      </c>
      <c r="Q39" s="37" t="s">
        <v>76</v>
      </c>
      <c r="R39" s="310" t="s">
        <v>77</v>
      </c>
      <c r="S39" s="38"/>
      <c r="T39" s="39" t="s">
        <v>61</v>
      </c>
      <c r="U39" s="40" t="s">
        <v>62</v>
      </c>
      <c r="V39" s="41"/>
      <c r="W39" s="42"/>
      <c r="X39" s="115"/>
      <c r="Y39" s="115" t="str">
        <f t="shared" si="5"/>
        <v xml:space="preserve"> </v>
      </c>
      <c r="Z39" s="115" t="str">
        <f t="shared" si="6"/>
        <v xml:space="preserve"> </v>
      </c>
      <c r="AA39" s="43">
        <f>SUM(Z40:Z42)</f>
        <v>78.590720000000005</v>
      </c>
      <c r="AB39" s="103"/>
      <c r="AC39" s="44"/>
      <c r="AD39" s="44"/>
      <c r="AE39" s="478"/>
      <c r="AF39" s="2"/>
      <c r="AG39" s="2"/>
      <c r="AH39" s="2"/>
      <c r="AI39" s="2"/>
      <c r="AJ39" s="2"/>
      <c r="AK39" s="2"/>
      <c r="AL39" s="2"/>
      <c r="AM39" s="2"/>
      <c r="AN39" s="2"/>
      <c r="AO39" s="2"/>
      <c r="AP39" s="2"/>
      <c r="AQ39" s="2"/>
      <c r="AR39" s="2"/>
      <c r="AS39" s="2"/>
      <c r="AT39" s="2"/>
      <c r="AU39" s="2"/>
    </row>
    <row r="40" spans="1:47" ht="24.75" customHeight="1" x14ac:dyDescent="0.25">
      <c r="A40" s="583"/>
      <c r="B40" s="433"/>
      <c r="C40" s="436"/>
      <c r="D40" s="436"/>
      <c r="E40" s="436"/>
      <c r="F40" s="436"/>
      <c r="G40" s="436"/>
      <c r="H40" s="436"/>
      <c r="I40" s="436"/>
      <c r="J40" s="436"/>
      <c r="K40" s="436"/>
      <c r="L40" s="430"/>
      <c r="M40" s="430"/>
      <c r="N40" s="436"/>
      <c r="O40" s="436"/>
      <c r="P40" s="451"/>
      <c r="Q40" s="45"/>
      <c r="R40" s="311" t="s">
        <v>115</v>
      </c>
      <c r="S40" s="147"/>
      <c r="T40" s="147"/>
      <c r="U40" s="147"/>
      <c r="V40" s="157">
        <v>2</v>
      </c>
      <c r="W40" s="46" t="s">
        <v>84</v>
      </c>
      <c r="X40" s="47">
        <v>0.60940000000000005</v>
      </c>
      <c r="Y40" s="68">
        <f t="shared" si="5"/>
        <v>1.2188000000000001</v>
      </c>
      <c r="Z40" s="68">
        <f t="shared" si="6"/>
        <v>1.365056</v>
      </c>
      <c r="AA40" s="34"/>
      <c r="AB40" s="48"/>
      <c r="AC40" s="170" t="s">
        <v>63</v>
      </c>
      <c r="AD40" s="170"/>
      <c r="AE40" s="476"/>
      <c r="AF40" s="2"/>
      <c r="AG40" s="2"/>
      <c r="AH40" s="2"/>
      <c r="AI40" s="2"/>
      <c r="AJ40" s="2"/>
      <c r="AK40" s="2"/>
      <c r="AL40" s="2"/>
      <c r="AM40" s="2"/>
      <c r="AN40" s="2"/>
      <c r="AO40" s="2"/>
      <c r="AP40" s="2"/>
      <c r="AQ40" s="2"/>
      <c r="AR40" s="2"/>
      <c r="AS40" s="2"/>
      <c r="AT40" s="2"/>
      <c r="AU40" s="2"/>
    </row>
    <row r="41" spans="1:47" ht="24.75" customHeight="1" x14ac:dyDescent="0.25">
      <c r="A41" s="583"/>
      <c r="B41" s="433"/>
      <c r="C41" s="436"/>
      <c r="D41" s="436"/>
      <c r="E41" s="436"/>
      <c r="F41" s="436"/>
      <c r="G41" s="436"/>
      <c r="H41" s="436"/>
      <c r="I41" s="436"/>
      <c r="J41" s="436"/>
      <c r="K41" s="436"/>
      <c r="L41" s="430"/>
      <c r="M41" s="430"/>
      <c r="N41" s="436"/>
      <c r="O41" s="436"/>
      <c r="P41" s="451"/>
      <c r="Q41" s="45"/>
      <c r="R41" s="311" t="s">
        <v>116</v>
      </c>
      <c r="S41" s="147"/>
      <c r="T41" s="147"/>
      <c r="U41" s="147"/>
      <c r="V41" s="157">
        <v>1</v>
      </c>
      <c r="W41" s="46" t="s">
        <v>79</v>
      </c>
      <c r="X41" s="47">
        <v>5.7371999999999996</v>
      </c>
      <c r="Y41" s="68">
        <f t="shared" si="5"/>
        <v>5.7371999999999996</v>
      </c>
      <c r="Z41" s="68">
        <f t="shared" si="6"/>
        <v>6.4256639999999994</v>
      </c>
      <c r="AA41" s="34"/>
      <c r="AB41" s="48"/>
      <c r="AC41" s="170" t="s">
        <v>63</v>
      </c>
      <c r="AD41" s="170"/>
      <c r="AE41" s="476"/>
      <c r="AF41" s="2"/>
      <c r="AG41" s="2"/>
      <c r="AH41" s="2"/>
      <c r="AI41" s="2"/>
      <c r="AJ41" s="2"/>
      <c r="AK41" s="2"/>
      <c r="AL41" s="2"/>
      <c r="AM41" s="2"/>
      <c r="AN41" s="2"/>
      <c r="AO41" s="2"/>
      <c r="AP41" s="2"/>
      <c r="AQ41" s="2"/>
      <c r="AR41" s="2"/>
      <c r="AS41" s="2"/>
      <c r="AT41" s="2"/>
      <c r="AU41" s="2"/>
    </row>
    <row r="42" spans="1:47" ht="24.75" customHeight="1" x14ac:dyDescent="0.25">
      <c r="A42" s="583"/>
      <c r="B42" s="433"/>
      <c r="C42" s="436"/>
      <c r="D42" s="436"/>
      <c r="E42" s="436"/>
      <c r="F42" s="436"/>
      <c r="G42" s="436"/>
      <c r="H42" s="436"/>
      <c r="I42" s="436"/>
      <c r="J42" s="436"/>
      <c r="K42" s="436"/>
      <c r="L42" s="430"/>
      <c r="M42" s="430"/>
      <c r="N42" s="436"/>
      <c r="O42" s="436"/>
      <c r="P42" s="451"/>
      <c r="Q42" s="104"/>
      <c r="R42" s="311" t="s">
        <v>117</v>
      </c>
      <c r="S42" s="147"/>
      <c r="T42" s="147"/>
      <c r="U42" s="147"/>
      <c r="V42" s="157">
        <v>24</v>
      </c>
      <c r="W42" s="46" t="s">
        <v>79</v>
      </c>
      <c r="X42" s="105">
        <v>2.95</v>
      </c>
      <c r="Y42" s="120">
        <f t="shared" si="5"/>
        <v>70.800000000000011</v>
      </c>
      <c r="Z42" s="120">
        <f>IF(V42=0," ",(Y42))</f>
        <v>70.800000000000011</v>
      </c>
      <c r="AA42" s="73"/>
      <c r="AB42" s="72"/>
      <c r="AC42" s="170" t="s">
        <v>63</v>
      </c>
      <c r="AD42" s="76"/>
      <c r="AE42" s="476"/>
      <c r="AF42" s="2"/>
      <c r="AG42" s="2"/>
      <c r="AH42" s="2"/>
      <c r="AI42" s="2"/>
      <c r="AJ42" s="2"/>
      <c r="AK42" s="2"/>
      <c r="AL42" s="2"/>
      <c r="AM42" s="2"/>
      <c r="AN42" s="2"/>
      <c r="AO42" s="2"/>
      <c r="AP42" s="2"/>
      <c r="AQ42" s="2"/>
      <c r="AR42" s="2"/>
      <c r="AS42" s="2"/>
      <c r="AT42" s="2"/>
      <c r="AU42" s="2"/>
    </row>
    <row r="43" spans="1:47" ht="24.75" customHeight="1" x14ac:dyDescent="0.25">
      <c r="A43" s="583"/>
      <c r="B43" s="434"/>
      <c r="C43" s="437"/>
      <c r="D43" s="437"/>
      <c r="E43" s="437"/>
      <c r="F43" s="437"/>
      <c r="G43" s="437"/>
      <c r="H43" s="437"/>
      <c r="I43" s="437"/>
      <c r="J43" s="437"/>
      <c r="K43" s="437"/>
      <c r="L43" s="446"/>
      <c r="M43" s="446"/>
      <c r="N43" s="437"/>
      <c r="O43" s="437"/>
      <c r="P43" s="454"/>
      <c r="Q43" s="106"/>
      <c r="R43" s="312"/>
      <c r="S43" s="92"/>
      <c r="T43" s="92"/>
      <c r="U43" s="92"/>
      <c r="V43" s="107"/>
      <c r="W43" s="108"/>
      <c r="X43" s="109"/>
      <c r="Y43" s="94"/>
      <c r="Z43" s="94"/>
      <c r="AA43" s="95"/>
      <c r="AB43" s="90"/>
      <c r="AC43" s="96"/>
      <c r="AD43" s="96"/>
      <c r="AE43" s="479"/>
      <c r="AF43" s="2"/>
      <c r="AG43" s="2"/>
      <c r="AH43" s="2"/>
      <c r="AI43" s="2"/>
      <c r="AJ43" s="2"/>
      <c r="AK43" s="2"/>
      <c r="AL43" s="2"/>
      <c r="AM43" s="2"/>
      <c r="AN43" s="2"/>
      <c r="AO43" s="2"/>
      <c r="AP43" s="2"/>
      <c r="AQ43" s="2"/>
      <c r="AR43" s="2"/>
      <c r="AS43" s="2"/>
      <c r="AT43" s="2"/>
      <c r="AU43" s="2"/>
    </row>
    <row r="44" spans="1:47" ht="27" customHeight="1" x14ac:dyDescent="0.25">
      <c r="A44" s="583"/>
      <c r="B44" s="443" t="s">
        <v>46</v>
      </c>
      <c r="C44" s="444" t="s">
        <v>47</v>
      </c>
      <c r="D44" s="444" t="s">
        <v>48</v>
      </c>
      <c r="E44" s="444" t="s">
        <v>49</v>
      </c>
      <c r="F44" s="448" t="s">
        <v>50</v>
      </c>
      <c r="G44" s="444" t="s">
        <v>51</v>
      </c>
      <c r="H44" s="444" t="s">
        <v>52</v>
      </c>
      <c r="I44" s="444" t="s">
        <v>118</v>
      </c>
      <c r="J44" s="444" t="s">
        <v>119</v>
      </c>
      <c r="K44" s="456" t="s">
        <v>120</v>
      </c>
      <c r="L44" s="457">
        <v>7</v>
      </c>
      <c r="M44" s="429">
        <v>7</v>
      </c>
      <c r="N44" s="456" t="s">
        <v>121</v>
      </c>
      <c r="O44" s="456" t="s">
        <v>122</v>
      </c>
      <c r="P44" s="450" t="s">
        <v>58</v>
      </c>
      <c r="Q44" s="58" t="s">
        <v>76</v>
      </c>
      <c r="R44" s="317" t="s">
        <v>77</v>
      </c>
      <c r="S44" s="97"/>
      <c r="T44" s="98" t="s">
        <v>61</v>
      </c>
      <c r="U44" s="99" t="s">
        <v>62</v>
      </c>
      <c r="V44" s="100"/>
      <c r="W44" s="65"/>
      <c r="X44" s="63"/>
      <c r="Y44" s="63" t="str">
        <f t="shared" ref="Y44:Y46" si="7">IF(V44=0," ",V44*X44)</f>
        <v xml:space="preserve"> </v>
      </c>
      <c r="Z44" s="63" t="str">
        <f t="shared" ref="Z44:Z45" si="8">IF(V44=0," ",(Y44*12%)+Y44)</f>
        <v xml:space="preserve"> </v>
      </c>
      <c r="AA44" s="64">
        <f>SUM(Z45:Z46)</f>
        <v>60.365056000000003</v>
      </c>
      <c r="AB44" s="62"/>
      <c r="AC44" s="66"/>
      <c r="AD44" s="66"/>
      <c r="AE44" s="480"/>
      <c r="AF44" s="2"/>
      <c r="AG44" s="2"/>
      <c r="AH44" s="2"/>
      <c r="AI44" s="2"/>
      <c r="AJ44" s="2"/>
      <c r="AK44" s="2"/>
      <c r="AL44" s="2"/>
      <c r="AM44" s="2"/>
      <c r="AN44" s="2"/>
      <c r="AO44" s="2"/>
      <c r="AP44" s="2"/>
      <c r="AQ44" s="2"/>
      <c r="AR44" s="2"/>
      <c r="AS44" s="2"/>
      <c r="AT44" s="2"/>
      <c r="AU44" s="2"/>
    </row>
    <row r="45" spans="1:47" ht="27" customHeight="1" x14ac:dyDescent="0.25">
      <c r="A45" s="583"/>
      <c r="B45" s="433"/>
      <c r="C45" s="436"/>
      <c r="D45" s="436"/>
      <c r="E45" s="436"/>
      <c r="F45" s="436"/>
      <c r="G45" s="436"/>
      <c r="H45" s="436"/>
      <c r="I45" s="436"/>
      <c r="J45" s="436"/>
      <c r="K45" s="436"/>
      <c r="L45" s="430"/>
      <c r="M45" s="430"/>
      <c r="N45" s="436"/>
      <c r="O45" s="436"/>
      <c r="P45" s="451"/>
      <c r="Q45" s="45"/>
      <c r="R45" s="311" t="s">
        <v>123</v>
      </c>
      <c r="S45" s="147"/>
      <c r="T45" s="147"/>
      <c r="U45" s="147"/>
      <c r="V45" s="157">
        <v>2</v>
      </c>
      <c r="W45" s="46" t="s">
        <v>84</v>
      </c>
      <c r="X45" s="47">
        <v>0.60940000000000005</v>
      </c>
      <c r="Y45" s="68">
        <f t="shared" si="7"/>
        <v>1.2188000000000001</v>
      </c>
      <c r="Z45" s="68">
        <f t="shared" si="8"/>
        <v>1.365056</v>
      </c>
      <c r="AA45" s="34"/>
      <c r="AB45" s="48"/>
      <c r="AC45" s="170" t="s">
        <v>63</v>
      </c>
      <c r="AD45" s="170"/>
      <c r="AE45" s="476"/>
      <c r="AF45" s="2"/>
      <c r="AG45" s="2"/>
      <c r="AH45" s="2"/>
      <c r="AI45" s="2"/>
      <c r="AJ45" s="2"/>
      <c r="AK45" s="2"/>
      <c r="AL45" s="2"/>
      <c r="AM45" s="2"/>
      <c r="AN45" s="2"/>
      <c r="AO45" s="2"/>
      <c r="AP45" s="2"/>
      <c r="AQ45" s="2"/>
      <c r="AR45" s="2"/>
      <c r="AS45" s="2"/>
      <c r="AT45" s="2"/>
      <c r="AU45" s="2"/>
    </row>
    <row r="46" spans="1:47" ht="27" customHeight="1" x14ac:dyDescent="0.25">
      <c r="A46" s="583"/>
      <c r="B46" s="433"/>
      <c r="C46" s="436"/>
      <c r="D46" s="436"/>
      <c r="E46" s="436"/>
      <c r="F46" s="436"/>
      <c r="G46" s="436"/>
      <c r="H46" s="436"/>
      <c r="I46" s="436"/>
      <c r="J46" s="436"/>
      <c r="K46" s="436"/>
      <c r="L46" s="430"/>
      <c r="M46" s="430"/>
      <c r="N46" s="436"/>
      <c r="O46" s="436"/>
      <c r="P46" s="451"/>
      <c r="Q46" s="45"/>
      <c r="R46" s="311" t="s">
        <v>124</v>
      </c>
      <c r="S46" s="147"/>
      <c r="T46" s="147"/>
      <c r="U46" s="147"/>
      <c r="V46" s="157">
        <v>20</v>
      </c>
      <c r="W46" s="46" t="s">
        <v>79</v>
      </c>
      <c r="X46" s="105">
        <v>2.95</v>
      </c>
      <c r="Y46" s="120">
        <f t="shared" si="7"/>
        <v>59</v>
      </c>
      <c r="Z46" s="120">
        <f>IF(V46=0," ",(Y46))</f>
        <v>59</v>
      </c>
      <c r="AA46" s="73"/>
      <c r="AB46" s="72"/>
      <c r="AC46" s="170" t="s">
        <v>63</v>
      </c>
      <c r="AD46" s="76"/>
      <c r="AE46" s="476"/>
      <c r="AF46" s="2"/>
      <c r="AG46" s="2"/>
      <c r="AH46" s="2"/>
      <c r="AI46" s="2"/>
      <c r="AJ46" s="2"/>
      <c r="AK46" s="2"/>
      <c r="AL46" s="2"/>
      <c r="AM46" s="2"/>
      <c r="AN46" s="2"/>
      <c r="AO46" s="2"/>
      <c r="AP46" s="2"/>
      <c r="AQ46" s="2"/>
      <c r="AR46" s="2"/>
      <c r="AS46" s="2"/>
      <c r="AT46" s="2"/>
      <c r="AU46" s="2"/>
    </row>
    <row r="47" spans="1:47" ht="27" customHeight="1" x14ac:dyDescent="0.25">
      <c r="A47" s="583"/>
      <c r="B47" s="433"/>
      <c r="C47" s="436"/>
      <c r="D47" s="436"/>
      <c r="E47" s="436"/>
      <c r="F47" s="436"/>
      <c r="G47" s="436"/>
      <c r="H47" s="436"/>
      <c r="I47" s="436"/>
      <c r="J47" s="436"/>
      <c r="K47" s="436"/>
      <c r="L47" s="430"/>
      <c r="M47" s="430"/>
      <c r="N47" s="436"/>
      <c r="O47" s="436"/>
      <c r="P47" s="451"/>
      <c r="Q47" s="74"/>
      <c r="R47" s="311"/>
      <c r="S47" s="88"/>
      <c r="T47" s="88"/>
      <c r="U47" s="88"/>
      <c r="V47" s="110"/>
      <c r="W47" s="111"/>
      <c r="X47" s="105"/>
      <c r="Y47" s="120"/>
      <c r="Z47" s="120"/>
      <c r="AA47" s="73"/>
      <c r="AB47" s="72"/>
      <c r="AC47" s="76"/>
      <c r="AD47" s="76"/>
      <c r="AE47" s="476"/>
      <c r="AF47" s="2"/>
      <c r="AG47" s="2"/>
      <c r="AH47" s="2"/>
      <c r="AI47" s="2"/>
      <c r="AJ47" s="2"/>
      <c r="AK47" s="2"/>
      <c r="AL47" s="2"/>
      <c r="AM47" s="2"/>
      <c r="AN47" s="2"/>
      <c r="AO47" s="2"/>
      <c r="AP47" s="2"/>
      <c r="AQ47" s="2"/>
      <c r="AR47" s="2"/>
      <c r="AS47" s="2"/>
      <c r="AT47" s="2"/>
      <c r="AU47" s="2"/>
    </row>
    <row r="48" spans="1:47" ht="27" customHeight="1" x14ac:dyDescent="0.25">
      <c r="A48" s="583"/>
      <c r="B48" s="439"/>
      <c r="C48" s="441"/>
      <c r="D48" s="441"/>
      <c r="E48" s="441"/>
      <c r="F48" s="441"/>
      <c r="G48" s="441"/>
      <c r="H48" s="441"/>
      <c r="I48" s="441"/>
      <c r="J48" s="441"/>
      <c r="K48" s="436"/>
      <c r="L48" s="430"/>
      <c r="M48" s="431"/>
      <c r="N48" s="436"/>
      <c r="O48" s="436"/>
      <c r="P48" s="452"/>
      <c r="Q48" s="77"/>
      <c r="R48" s="355"/>
      <c r="S48" s="360"/>
      <c r="T48" s="360"/>
      <c r="U48" s="360"/>
      <c r="V48" s="361"/>
      <c r="W48" s="362"/>
      <c r="X48" s="363"/>
      <c r="Y48" s="352"/>
      <c r="Z48" s="352"/>
      <c r="AA48" s="353"/>
      <c r="AB48" s="351"/>
      <c r="AC48" s="354"/>
      <c r="AD48" s="354"/>
      <c r="AE48" s="477"/>
      <c r="AF48" s="2"/>
      <c r="AG48" s="2"/>
      <c r="AH48" s="2"/>
      <c r="AI48" s="2"/>
      <c r="AJ48" s="2"/>
      <c r="AK48" s="2"/>
      <c r="AL48" s="2"/>
      <c r="AM48" s="2"/>
      <c r="AN48" s="2"/>
      <c r="AO48" s="2"/>
      <c r="AP48" s="2"/>
      <c r="AQ48" s="2"/>
      <c r="AR48" s="2"/>
      <c r="AS48" s="2"/>
      <c r="AT48" s="2"/>
      <c r="AU48" s="2"/>
    </row>
    <row r="49" spans="1:47" ht="25.5" customHeight="1" x14ac:dyDescent="0.25">
      <c r="A49" s="583"/>
      <c r="B49" s="432" t="s">
        <v>46</v>
      </c>
      <c r="C49" s="435" t="s">
        <v>47</v>
      </c>
      <c r="D49" s="435" t="s">
        <v>48</v>
      </c>
      <c r="E49" s="435" t="s">
        <v>49</v>
      </c>
      <c r="F49" s="449" t="s">
        <v>50</v>
      </c>
      <c r="G49" s="435" t="s">
        <v>51</v>
      </c>
      <c r="H49" s="435" t="s">
        <v>52</v>
      </c>
      <c r="I49" s="435" t="s">
        <v>125</v>
      </c>
      <c r="J49" s="435" t="s">
        <v>126</v>
      </c>
      <c r="K49" s="447" t="s">
        <v>127</v>
      </c>
      <c r="L49" s="464">
        <v>8</v>
      </c>
      <c r="M49" s="445">
        <v>7</v>
      </c>
      <c r="N49" s="435" t="s">
        <v>128</v>
      </c>
      <c r="O49" s="447" t="s">
        <v>129</v>
      </c>
      <c r="P49" s="453" t="s">
        <v>58</v>
      </c>
      <c r="Q49" s="37" t="s">
        <v>130</v>
      </c>
      <c r="R49" s="314" t="s">
        <v>131</v>
      </c>
      <c r="S49" s="79"/>
      <c r="T49" s="112" t="s">
        <v>61</v>
      </c>
      <c r="U49" s="113" t="s">
        <v>62</v>
      </c>
      <c r="V49" s="114"/>
      <c r="W49" s="103"/>
      <c r="X49" s="115"/>
      <c r="Y49" s="115"/>
      <c r="Z49" s="115">
        <v>43600</v>
      </c>
      <c r="AA49" s="43">
        <f t="shared" ref="AA49:AA51" si="9">Z49</f>
        <v>43600</v>
      </c>
      <c r="AB49" s="103" t="s">
        <v>63</v>
      </c>
      <c r="AC49" s="116" t="s">
        <v>63</v>
      </c>
      <c r="AD49" s="116" t="s">
        <v>63</v>
      </c>
      <c r="AE49" s="478"/>
      <c r="AF49" s="2"/>
      <c r="AG49" s="2"/>
      <c r="AH49" s="2"/>
      <c r="AI49" s="2"/>
      <c r="AJ49" s="2"/>
      <c r="AK49" s="2"/>
      <c r="AL49" s="2"/>
      <c r="AM49" s="2"/>
      <c r="AN49" s="2"/>
      <c r="AO49" s="2"/>
      <c r="AP49" s="2"/>
      <c r="AQ49" s="2"/>
      <c r="AR49" s="2"/>
      <c r="AS49" s="2"/>
      <c r="AT49" s="2"/>
      <c r="AU49" s="2"/>
    </row>
    <row r="50" spans="1:47" ht="25.5" customHeight="1" x14ac:dyDescent="0.25">
      <c r="A50" s="583"/>
      <c r="B50" s="433"/>
      <c r="C50" s="436"/>
      <c r="D50" s="436"/>
      <c r="E50" s="436"/>
      <c r="F50" s="436"/>
      <c r="G50" s="436"/>
      <c r="H50" s="436"/>
      <c r="I50" s="436"/>
      <c r="J50" s="436"/>
      <c r="K50" s="436"/>
      <c r="L50" s="430"/>
      <c r="M50" s="430"/>
      <c r="N50" s="436"/>
      <c r="O50" s="436"/>
      <c r="P50" s="451"/>
      <c r="Q50" s="26" t="s">
        <v>132</v>
      </c>
      <c r="R50" s="309" t="s">
        <v>131</v>
      </c>
      <c r="S50" s="27"/>
      <c r="T50" s="29" t="s">
        <v>61</v>
      </c>
      <c r="U50" s="30" t="s">
        <v>62</v>
      </c>
      <c r="V50" s="148"/>
      <c r="W50" s="32"/>
      <c r="X50" s="68"/>
      <c r="Y50" s="68"/>
      <c r="Z50" s="68">
        <v>99265.99</v>
      </c>
      <c r="AA50" s="34">
        <f t="shared" si="9"/>
        <v>99265.99</v>
      </c>
      <c r="AB50" s="32" t="s">
        <v>63</v>
      </c>
      <c r="AC50" s="32" t="s">
        <v>63</v>
      </c>
      <c r="AD50" s="46" t="s">
        <v>63</v>
      </c>
      <c r="AE50" s="476"/>
      <c r="AF50" s="2"/>
      <c r="AG50" s="2"/>
      <c r="AH50" s="2"/>
      <c r="AI50" s="2"/>
      <c r="AJ50" s="2"/>
      <c r="AK50" s="2"/>
      <c r="AL50" s="2"/>
      <c r="AM50" s="2"/>
      <c r="AN50" s="2"/>
      <c r="AO50" s="2"/>
      <c r="AP50" s="2"/>
      <c r="AQ50" s="2"/>
      <c r="AR50" s="2"/>
      <c r="AS50" s="2"/>
      <c r="AT50" s="2"/>
      <c r="AU50" s="2"/>
    </row>
    <row r="51" spans="1:47" ht="25.5" customHeight="1" x14ac:dyDescent="0.25">
      <c r="A51" s="583"/>
      <c r="B51" s="433"/>
      <c r="C51" s="436"/>
      <c r="D51" s="436"/>
      <c r="E51" s="436"/>
      <c r="F51" s="436"/>
      <c r="G51" s="436"/>
      <c r="H51" s="436"/>
      <c r="I51" s="436"/>
      <c r="J51" s="436"/>
      <c r="K51" s="436"/>
      <c r="L51" s="430"/>
      <c r="M51" s="430"/>
      <c r="N51" s="436"/>
      <c r="O51" s="436"/>
      <c r="P51" s="451"/>
      <c r="Q51" s="26" t="s">
        <v>133</v>
      </c>
      <c r="R51" s="309" t="s">
        <v>131</v>
      </c>
      <c r="S51" s="27"/>
      <c r="T51" s="117" t="s">
        <v>61</v>
      </c>
      <c r="U51" s="118" t="s">
        <v>62</v>
      </c>
      <c r="V51" s="119"/>
      <c r="W51" s="88"/>
      <c r="X51" s="120"/>
      <c r="Y51" s="120"/>
      <c r="Z51" s="120">
        <v>1977.6</v>
      </c>
      <c r="AA51" s="73">
        <f t="shared" si="9"/>
        <v>1977.6</v>
      </c>
      <c r="AB51" s="32" t="s">
        <v>63</v>
      </c>
      <c r="AC51" s="32" t="s">
        <v>63</v>
      </c>
      <c r="AD51" s="170" t="s">
        <v>63</v>
      </c>
      <c r="AE51" s="476"/>
      <c r="AF51" s="2"/>
      <c r="AG51" s="2"/>
      <c r="AH51" s="2"/>
      <c r="AI51" s="2"/>
      <c r="AJ51" s="2"/>
      <c r="AK51" s="2"/>
      <c r="AL51" s="2"/>
      <c r="AM51" s="2"/>
      <c r="AN51" s="2"/>
      <c r="AO51" s="2"/>
      <c r="AP51" s="2"/>
      <c r="AQ51" s="2"/>
      <c r="AR51" s="2"/>
      <c r="AS51" s="2"/>
      <c r="AT51" s="2"/>
      <c r="AU51" s="2"/>
    </row>
    <row r="52" spans="1:47" ht="25.5" customHeight="1" x14ac:dyDescent="0.25">
      <c r="A52" s="584"/>
      <c r="B52" s="433"/>
      <c r="C52" s="436"/>
      <c r="D52" s="436"/>
      <c r="E52" s="436"/>
      <c r="F52" s="436"/>
      <c r="G52" s="436"/>
      <c r="H52" s="436"/>
      <c r="I52" s="436"/>
      <c r="J52" s="436"/>
      <c r="K52" s="436"/>
      <c r="L52" s="430"/>
      <c r="M52" s="430"/>
      <c r="N52" s="436"/>
      <c r="O52" s="436"/>
      <c r="P52" s="451"/>
      <c r="Q52" s="74"/>
      <c r="R52" s="309"/>
      <c r="S52" s="75"/>
      <c r="T52" s="75"/>
      <c r="U52" s="75"/>
      <c r="V52" s="119"/>
      <c r="W52" s="88"/>
      <c r="X52" s="120"/>
      <c r="Y52" s="120"/>
      <c r="Z52" s="120"/>
      <c r="AA52" s="73"/>
      <c r="AB52" s="88"/>
      <c r="AC52" s="88"/>
      <c r="AD52" s="76"/>
      <c r="AE52" s="476"/>
      <c r="AF52" s="2"/>
      <c r="AG52" s="2"/>
      <c r="AH52" s="2"/>
      <c r="AI52" s="2"/>
      <c r="AJ52" s="2"/>
      <c r="AK52" s="2"/>
      <c r="AL52" s="2"/>
      <c r="AM52" s="2"/>
      <c r="AN52" s="2"/>
      <c r="AO52" s="2"/>
      <c r="AP52" s="2"/>
      <c r="AQ52" s="2"/>
      <c r="AR52" s="2"/>
      <c r="AS52" s="2"/>
      <c r="AT52" s="2"/>
      <c r="AU52" s="2"/>
    </row>
    <row r="53" spans="1:47" ht="25.5" customHeight="1" x14ac:dyDescent="0.25">
      <c r="A53" s="585" t="s">
        <v>45</v>
      </c>
      <c r="B53" s="434"/>
      <c r="C53" s="437"/>
      <c r="D53" s="437"/>
      <c r="E53" s="437"/>
      <c r="F53" s="437"/>
      <c r="G53" s="437"/>
      <c r="H53" s="437"/>
      <c r="I53" s="437"/>
      <c r="J53" s="437"/>
      <c r="K53" s="437"/>
      <c r="L53" s="446"/>
      <c r="M53" s="446"/>
      <c r="N53" s="437"/>
      <c r="O53" s="437"/>
      <c r="P53" s="454"/>
      <c r="Q53" s="89"/>
      <c r="R53" s="318"/>
      <c r="S53" s="121"/>
      <c r="T53" s="121"/>
      <c r="U53" s="121"/>
      <c r="V53" s="122"/>
      <c r="W53" s="92"/>
      <c r="X53" s="94"/>
      <c r="Y53" s="94"/>
      <c r="Z53" s="94"/>
      <c r="AA53" s="95"/>
      <c r="AB53" s="92"/>
      <c r="AC53" s="92"/>
      <c r="AD53" s="96"/>
      <c r="AE53" s="479"/>
      <c r="AF53" s="2"/>
      <c r="AG53" s="2"/>
      <c r="AH53" s="2"/>
      <c r="AI53" s="2"/>
      <c r="AJ53" s="2"/>
      <c r="AK53" s="2"/>
      <c r="AL53" s="2"/>
      <c r="AM53" s="2"/>
      <c r="AN53" s="2"/>
      <c r="AO53" s="2"/>
      <c r="AP53" s="2"/>
      <c r="AQ53" s="2"/>
      <c r="AR53" s="2"/>
      <c r="AS53" s="2"/>
      <c r="AT53" s="2"/>
      <c r="AU53" s="2"/>
    </row>
    <row r="54" spans="1:47" ht="33.75" customHeight="1" x14ac:dyDescent="0.25">
      <c r="A54" s="583"/>
      <c r="B54" s="443" t="s">
        <v>46</v>
      </c>
      <c r="C54" s="444" t="s">
        <v>47</v>
      </c>
      <c r="D54" s="444" t="s">
        <v>134</v>
      </c>
      <c r="E54" s="444" t="s">
        <v>135</v>
      </c>
      <c r="F54" s="448" t="s">
        <v>50</v>
      </c>
      <c r="G54" s="444" t="s">
        <v>136</v>
      </c>
      <c r="H54" s="444" t="s">
        <v>52</v>
      </c>
      <c r="I54" s="444" t="s">
        <v>137</v>
      </c>
      <c r="J54" s="444" t="s">
        <v>138</v>
      </c>
      <c r="K54" s="456" t="s">
        <v>139</v>
      </c>
      <c r="L54" s="457">
        <v>6</v>
      </c>
      <c r="M54" s="429">
        <v>6</v>
      </c>
      <c r="N54" s="444" t="s">
        <v>140</v>
      </c>
      <c r="O54" s="444" t="s">
        <v>141</v>
      </c>
      <c r="P54" s="450" t="s">
        <v>142</v>
      </c>
      <c r="Q54" s="58" t="s">
        <v>143</v>
      </c>
      <c r="R54" s="313" t="s">
        <v>144</v>
      </c>
      <c r="S54" s="169"/>
      <c r="T54" s="98" t="s">
        <v>61</v>
      </c>
      <c r="U54" s="99" t="s">
        <v>62</v>
      </c>
      <c r="V54" s="123"/>
      <c r="W54" s="124"/>
      <c r="X54" s="125"/>
      <c r="Y54" s="125"/>
      <c r="Z54" s="125"/>
      <c r="AA54" s="64">
        <f>SUM(Z55:Z58)</f>
        <v>11.4688</v>
      </c>
      <c r="AB54" s="65"/>
      <c r="AC54" s="66"/>
      <c r="AD54" s="66"/>
      <c r="AE54" s="480"/>
      <c r="AF54" s="2"/>
      <c r="AG54" s="2"/>
      <c r="AH54" s="2"/>
      <c r="AI54" s="2"/>
      <c r="AJ54" s="2"/>
      <c r="AK54" s="2"/>
      <c r="AL54" s="2"/>
      <c r="AM54" s="2"/>
      <c r="AN54" s="2"/>
      <c r="AO54" s="2"/>
      <c r="AP54" s="2"/>
      <c r="AQ54" s="2"/>
      <c r="AR54" s="2"/>
      <c r="AS54" s="2"/>
      <c r="AT54" s="2"/>
      <c r="AU54" s="2"/>
    </row>
    <row r="55" spans="1:47" ht="22.5" customHeight="1" x14ac:dyDescent="0.25">
      <c r="A55" s="583"/>
      <c r="B55" s="433"/>
      <c r="C55" s="436"/>
      <c r="D55" s="436"/>
      <c r="E55" s="436"/>
      <c r="F55" s="436"/>
      <c r="G55" s="436"/>
      <c r="H55" s="436"/>
      <c r="I55" s="436"/>
      <c r="J55" s="436"/>
      <c r="K55" s="436"/>
      <c r="L55" s="430"/>
      <c r="M55" s="430"/>
      <c r="N55" s="436"/>
      <c r="O55" s="436"/>
      <c r="P55" s="451"/>
      <c r="Q55" s="45"/>
      <c r="R55" s="311" t="s">
        <v>145</v>
      </c>
      <c r="S55" s="147"/>
      <c r="T55" s="147"/>
      <c r="U55" s="147"/>
      <c r="V55" s="157">
        <v>1</v>
      </c>
      <c r="W55" s="46" t="s">
        <v>79</v>
      </c>
      <c r="X55" s="47">
        <v>10.24</v>
      </c>
      <c r="Y55" s="68">
        <f t="shared" ref="Y55" si="10">IF(V55=0," ",V55*X55)</f>
        <v>10.24</v>
      </c>
      <c r="Z55" s="68">
        <f t="shared" ref="Z55" si="11">IF(V55=0," ",(Y55*12%)+Y55)</f>
        <v>11.4688</v>
      </c>
      <c r="AA55" s="34"/>
      <c r="AB55" s="48" t="s">
        <v>63</v>
      </c>
      <c r="AC55" s="170"/>
      <c r="AD55" s="170"/>
      <c r="AE55" s="476"/>
      <c r="AF55" s="2"/>
      <c r="AG55" s="2"/>
      <c r="AH55" s="2"/>
      <c r="AI55" s="2"/>
      <c r="AJ55" s="2"/>
      <c r="AK55" s="2"/>
      <c r="AL55" s="2"/>
      <c r="AM55" s="2"/>
      <c r="AN55" s="2"/>
      <c r="AO55" s="2"/>
      <c r="AP55" s="2"/>
      <c r="AQ55" s="2"/>
      <c r="AR55" s="2"/>
      <c r="AS55" s="2"/>
      <c r="AT55" s="2"/>
      <c r="AU55" s="2"/>
    </row>
    <row r="56" spans="1:47" ht="22.5" customHeight="1" x14ac:dyDescent="0.25">
      <c r="A56" s="583"/>
      <c r="B56" s="433"/>
      <c r="C56" s="436"/>
      <c r="D56" s="436"/>
      <c r="E56" s="436"/>
      <c r="F56" s="436"/>
      <c r="G56" s="436"/>
      <c r="H56" s="436"/>
      <c r="I56" s="436"/>
      <c r="J56" s="436"/>
      <c r="K56" s="436"/>
      <c r="L56" s="430"/>
      <c r="M56" s="430"/>
      <c r="N56" s="436"/>
      <c r="O56" s="436"/>
      <c r="P56" s="451"/>
      <c r="Q56" s="45"/>
      <c r="R56" s="311"/>
      <c r="S56" s="147"/>
      <c r="T56" s="147"/>
      <c r="U56" s="147"/>
      <c r="V56" s="157"/>
      <c r="W56" s="46"/>
      <c r="X56" s="47"/>
      <c r="Y56" s="68"/>
      <c r="Z56" s="68"/>
      <c r="AA56" s="34"/>
      <c r="AB56" s="48" t="s">
        <v>63</v>
      </c>
      <c r="AC56" s="170"/>
      <c r="AD56" s="170"/>
      <c r="AE56" s="476"/>
      <c r="AF56" s="2"/>
      <c r="AG56" s="2"/>
      <c r="AH56" s="2"/>
      <c r="AI56" s="2"/>
      <c r="AJ56" s="2"/>
      <c r="AK56" s="2"/>
      <c r="AL56" s="2"/>
      <c r="AM56" s="2"/>
      <c r="AN56" s="2"/>
      <c r="AO56" s="2"/>
      <c r="AP56" s="2"/>
      <c r="AQ56" s="2"/>
      <c r="AR56" s="2"/>
      <c r="AS56" s="2"/>
      <c r="AT56" s="2"/>
      <c r="AU56" s="2"/>
    </row>
    <row r="57" spans="1:47" ht="22.5" customHeight="1" x14ac:dyDescent="0.25">
      <c r="A57" s="583"/>
      <c r="B57" s="433"/>
      <c r="C57" s="436"/>
      <c r="D57" s="436"/>
      <c r="E57" s="436"/>
      <c r="F57" s="436"/>
      <c r="G57" s="436"/>
      <c r="H57" s="436"/>
      <c r="I57" s="436"/>
      <c r="J57" s="436"/>
      <c r="K57" s="436"/>
      <c r="L57" s="430"/>
      <c r="M57" s="430"/>
      <c r="N57" s="436"/>
      <c r="O57" s="436"/>
      <c r="P57" s="451"/>
      <c r="Q57" s="104"/>
      <c r="R57" s="311"/>
      <c r="S57" s="147"/>
      <c r="T57" s="147"/>
      <c r="U57" s="147"/>
      <c r="V57" s="157"/>
      <c r="W57" s="46"/>
      <c r="X57" s="105"/>
      <c r="Y57" s="120"/>
      <c r="Z57" s="120"/>
      <c r="AA57" s="73"/>
      <c r="AB57" s="48" t="s">
        <v>63</v>
      </c>
      <c r="AC57" s="76"/>
      <c r="AD57" s="76"/>
      <c r="AE57" s="476"/>
      <c r="AF57" s="2"/>
      <c r="AG57" s="2"/>
      <c r="AH57" s="2"/>
      <c r="AI57" s="2"/>
      <c r="AJ57" s="2"/>
      <c r="AK57" s="2"/>
      <c r="AL57" s="2"/>
      <c r="AM57" s="2"/>
      <c r="AN57" s="2"/>
      <c r="AO57" s="2"/>
      <c r="AP57" s="2"/>
      <c r="AQ57" s="2"/>
      <c r="AR57" s="2"/>
      <c r="AS57" s="2"/>
      <c r="AT57" s="2"/>
      <c r="AU57" s="2"/>
    </row>
    <row r="58" spans="1:47" ht="22.5" customHeight="1" x14ac:dyDescent="0.25">
      <c r="A58" s="583"/>
      <c r="B58" s="439"/>
      <c r="C58" s="441"/>
      <c r="D58" s="441"/>
      <c r="E58" s="441"/>
      <c r="F58" s="441"/>
      <c r="G58" s="441"/>
      <c r="H58" s="441"/>
      <c r="I58" s="441"/>
      <c r="J58" s="441"/>
      <c r="K58" s="436"/>
      <c r="L58" s="430"/>
      <c r="M58" s="431"/>
      <c r="N58" s="441"/>
      <c r="O58" s="441"/>
      <c r="P58" s="452"/>
      <c r="Q58" s="126"/>
      <c r="R58" s="355"/>
      <c r="S58" s="360"/>
      <c r="T58" s="360"/>
      <c r="U58" s="360"/>
      <c r="V58" s="361"/>
      <c r="W58" s="362"/>
      <c r="X58" s="363"/>
      <c r="Y58" s="352"/>
      <c r="Z58" s="352"/>
      <c r="AA58" s="353"/>
      <c r="AB58" s="351"/>
      <c r="AC58" s="354"/>
      <c r="AD58" s="354"/>
      <c r="AE58" s="477"/>
      <c r="AF58" s="2"/>
      <c r="AG58" s="2"/>
      <c r="AH58" s="2"/>
      <c r="AI58" s="2"/>
      <c r="AJ58" s="2"/>
      <c r="AK58" s="2"/>
      <c r="AL58" s="2"/>
      <c r="AM58" s="2"/>
      <c r="AN58" s="2"/>
      <c r="AO58" s="2"/>
      <c r="AP58" s="2"/>
      <c r="AQ58" s="2"/>
      <c r="AR58" s="2"/>
      <c r="AS58" s="2"/>
      <c r="AT58" s="2"/>
      <c r="AU58" s="2"/>
    </row>
    <row r="59" spans="1:47" ht="33.75" customHeight="1" x14ac:dyDescent="0.25">
      <c r="A59" s="583"/>
      <c r="B59" s="432" t="s">
        <v>46</v>
      </c>
      <c r="C59" s="435" t="s">
        <v>47</v>
      </c>
      <c r="D59" s="435" t="s">
        <v>48</v>
      </c>
      <c r="E59" s="435" t="s">
        <v>49</v>
      </c>
      <c r="F59" s="449" t="s">
        <v>50</v>
      </c>
      <c r="G59" s="435" t="s">
        <v>51</v>
      </c>
      <c r="H59" s="435" t="s">
        <v>52</v>
      </c>
      <c r="I59" s="435" t="s">
        <v>146</v>
      </c>
      <c r="J59" s="435" t="s">
        <v>147</v>
      </c>
      <c r="K59" s="435" t="s">
        <v>148</v>
      </c>
      <c r="L59" s="464">
        <v>1</v>
      </c>
      <c r="M59" s="445">
        <v>1</v>
      </c>
      <c r="N59" s="435" t="s">
        <v>149</v>
      </c>
      <c r="O59" s="435" t="s">
        <v>150</v>
      </c>
      <c r="P59" s="453" t="s">
        <v>58</v>
      </c>
      <c r="Q59" s="37"/>
      <c r="R59" s="314"/>
      <c r="S59" s="79"/>
      <c r="T59" s="39"/>
      <c r="U59" s="40"/>
      <c r="V59" s="80"/>
      <c r="W59" s="81"/>
      <c r="X59" s="127"/>
      <c r="Y59" s="127"/>
      <c r="Z59" s="127"/>
      <c r="AA59" s="43"/>
      <c r="AB59" s="42"/>
      <c r="AC59" s="44"/>
      <c r="AD59" s="44"/>
      <c r="AE59" s="478"/>
      <c r="AF59" s="2"/>
      <c r="AG59" s="2"/>
      <c r="AH59" s="2"/>
      <c r="AI59" s="2"/>
      <c r="AJ59" s="2"/>
      <c r="AK59" s="2"/>
      <c r="AL59" s="2"/>
      <c r="AM59" s="2"/>
      <c r="AN59" s="2"/>
      <c r="AO59" s="2"/>
      <c r="AP59" s="2"/>
      <c r="AQ59" s="2"/>
      <c r="AR59" s="2"/>
      <c r="AS59" s="2"/>
      <c r="AT59" s="2"/>
      <c r="AU59" s="2"/>
    </row>
    <row r="60" spans="1:47" ht="23.25" customHeight="1" x14ac:dyDescent="0.25">
      <c r="A60" s="583"/>
      <c r="B60" s="433"/>
      <c r="C60" s="436"/>
      <c r="D60" s="436"/>
      <c r="E60" s="436"/>
      <c r="F60" s="436"/>
      <c r="G60" s="436"/>
      <c r="H60" s="436"/>
      <c r="I60" s="436"/>
      <c r="J60" s="436"/>
      <c r="K60" s="436"/>
      <c r="L60" s="430"/>
      <c r="M60" s="430"/>
      <c r="N60" s="436"/>
      <c r="O60" s="436"/>
      <c r="P60" s="451"/>
      <c r="Q60" s="45"/>
      <c r="R60" s="311"/>
      <c r="S60" s="147"/>
      <c r="T60" s="147"/>
      <c r="U60" s="147"/>
      <c r="V60" s="148"/>
      <c r="W60" s="46"/>
      <c r="X60" s="47"/>
      <c r="Y60" s="68"/>
      <c r="Z60" s="68"/>
      <c r="AA60" s="34"/>
      <c r="AB60" s="48"/>
      <c r="AC60" s="170"/>
      <c r="AD60" s="170"/>
      <c r="AE60" s="476"/>
      <c r="AF60" s="2"/>
      <c r="AG60" s="2"/>
      <c r="AH60" s="2"/>
      <c r="AI60" s="2"/>
      <c r="AJ60" s="2"/>
      <c r="AK60" s="2"/>
      <c r="AL60" s="2"/>
      <c r="AM60" s="2"/>
      <c r="AN60" s="2"/>
      <c r="AO60" s="2"/>
      <c r="AP60" s="2"/>
      <c r="AQ60" s="2"/>
      <c r="AR60" s="2"/>
      <c r="AS60" s="2"/>
      <c r="AT60" s="2"/>
      <c r="AU60" s="2"/>
    </row>
    <row r="61" spans="1:47" ht="23.25" customHeight="1" x14ac:dyDescent="0.25">
      <c r="A61" s="583"/>
      <c r="B61" s="433"/>
      <c r="C61" s="436"/>
      <c r="D61" s="436"/>
      <c r="E61" s="436"/>
      <c r="F61" s="436"/>
      <c r="G61" s="436"/>
      <c r="H61" s="436"/>
      <c r="I61" s="436"/>
      <c r="J61" s="436"/>
      <c r="K61" s="436"/>
      <c r="L61" s="430"/>
      <c r="M61" s="430"/>
      <c r="N61" s="436"/>
      <c r="O61" s="436"/>
      <c r="P61" s="451"/>
      <c r="Q61" s="45"/>
      <c r="R61" s="311"/>
      <c r="S61" s="147"/>
      <c r="T61" s="147"/>
      <c r="U61" s="147"/>
      <c r="V61" s="157"/>
      <c r="W61" s="46"/>
      <c r="X61" s="47"/>
      <c r="Y61" s="68"/>
      <c r="Z61" s="68"/>
      <c r="AA61" s="34"/>
      <c r="AB61" s="48"/>
      <c r="AC61" s="170"/>
      <c r="AD61" s="170"/>
      <c r="AE61" s="476"/>
      <c r="AF61" s="2"/>
      <c r="AG61" s="2"/>
      <c r="AH61" s="2"/>
      <c r="AI61" s="2"/>
      <c r="AJ61" s="2"/>
      <c r="AK61" s="2"/>
      <c r="AL61" s="2"/>
      <c r="AM61" s="2"/>
      <c r="AN61" s="2"/>
      <c r="AO61" s="2"/>
      <c r="AP61" s="2"/>
      <c r="AQ61" s="2"/>
      <c r="AR61" s="2"/>
      <c r="AS61" s="2"/>
      <c r="AT61" s="2"/>
      <c r="AU61" s="2"/>
    </row>
    <row r="62" spans="1:47" ht="23.25" customHeight="1" x14ac:dyDescent="0.25">
      <c r="A62" s="583"/>
      <c r="B62" s="433"/>
      <c r="C62" s="436"/>
      <c r="D62" s="436"/>
      <c r="E62" s="436"/>
      <c r="F62" s="436"/>
      <c r="G62" s="436"/>
      <c r="H62" s="436"/>
      <c r="I62" s="436"/>
      <c r="J62" s="436"/>
      <c r="K62" s="436"/>
      <c r="L62" s="430"/>
      <c r="M62" s="430"/>
      <c r="N62" s="436"/>
      <c r="O62" s="436"/>
      <c r="P62" s="451"/>
      <c r="Q62" s="26"/>
      <c r="R62" s="311"/>
      <c r="S62" s="147"/>
      <c r="T62" s="147"/>
      <c r="U62" s="147"/>
      <c r="V62" s="157"/>
      <c r="W62" s="46"/>
      <c r="X62" s="47"/>
      <c r="Y62" s="68"/>
      <c r="Z62" s="68"/>
      <c r="AA62" s="34"/>
      <c r="AB62" s="48"/>
      <c r="AC62" s="170"/>
      <c r="AD62" s="170"/>
      <c r="AE62" s="476"/>
      <c r="AF62" s="2"/>
      <c r="AG62" s="2"/>
      <c r="AH62" s="2"/>
      <c r="AI62" s="2"/>
      <c r="AJ62" s="2"/>
      <c r="AK62" s="2"/>
      <c r="AL62" s="2"/>
      <c r="AM62" s="2"/>
      <c r="AN62" s="2"/>
      <c r="AO62" s="2"/>
      <c r="AP62" s="2"/>
      <c r="AQ62" s="2"/>
      <c r="AR62" s="2"/>
      <c r="AS62" s="2"/>
      <c r="AT62" s="2"/>
      <c r="AU62" s="2"/>
    </row>
    <row r="63" spans="1:47" ht="23.25" customHeight="1" x14ac:dyDescent="0.25">
      <c r="A63" s="583"/>
      <c r="B63" s="434"/>
      <c r="C63" s="437"/>
      <c r="D63" s="437"/>
      <c r="E63" s="437"/>
      <c r="F63" s="437"/>
      <c r="G63" s="437"/>
      <c r="H63" s="437"/>
      <c r="I63" s="437"/>
      <c r="J63" s="437"/>
      <c r="K63" s="437"/>
      <c r="L63" s="446"/>
      <c r="M63" s="446"/>
      <c r="N63" s="437"/>
      <c r="O63" s="437"/>
      <c r="P63" s="454"/>
      <c r="Q63" s="49"/>
      <c r="R63" s="312"/>
      <c r="S63" s="50"/>
      <c r="T63" s="50"/>
      <c r="U63" s="50"/>
      <c r="V63" s="51"/>
      <c r="W63" s="52"/>
      <c r="X63" s="53"/>
      <c r="Y63" s="54"/>
      <c r="Z63" s="54"/>
      <c r="AA63" s="55"/>
      <c r="AB63" s="56"/>
      <c r="AC63" s="57"/>
      <c r="AD63" s="57"/>
      <c r="AE63" s="479"/>
      <c r="AF63" s="2"/>
      <c r="AG63" s="2"/>
      <c r="AH63" s="2"/>
      <c r="AI63" s="2"/>
      <c r="AJ63" s="2"/>
      <c r="AK63" s="2"/>
      <c r="AL63" s="2"/>
      <c r="AM63" s="2"/>
      <c r="AN63" s="2"/>
      <c r="AO63" s="2"/>
      <c r="AP63" s="2"/>
      <c r="AQ63" s="2"/>
      <c r="AR63" s="2"/>
      <c r="AS63" s="2"/>
      <c r="AT63" s="2"/>
      <c r="AU63" s="2"/>
    </row>
    <row r="64" spans="1:47" ht="25.5" customHeight="1" x14ac:dyDescent="0.25">
      <c r="A64" s="583"/>
      <c r="B64" s="443" t="s">
        <v>46</v>
      </c>
      <c r="C64" s="444" t="s">
        <v>47</v>
      </c>
      <c r="D64" s="444" t="s">
        <v>134</v>
      </c>
      <c r="E64" s="444" t="s">
        <v>151</v>
      </c>
      <c r="F64" s="448" t="s">
        <v>50</v>
      </c>
      <c r="G64" s="444" t="s">
        <v>136</v>
      </c>
      <c r="H64" s="444" t="s">
        <v>52</v>
      </c>
      <c r="I64" s="444" t="s">
        <v>152</v>
      </c>
      <c r="J64" s="444" t="s">
        <v>153</v>
      </c>
      <c r="K64" s="444" t="s">
        <v>154</v>
      </c>
      <c r="L64" s="457">
        <v>16</v>
      </c>
      <c r="M64" s="429">
        <v>6</v>
      </c>
      <c r="N64" s="444" t="s">
        <v>155</v>
      </c>
      <c r="O64" s="444" t="s">
        <v>156</v>
      </c>
      <c r="P64" s="450" t="s">
        <v>75</v>
      </c>
      <c r="Q64" s="58"/>
      <c r="R64" s="313"/>
      <c r="S64" s="169"/>
      <c r="T64" s="169"/>
      <c r="U64" s="169"/>
      <c r="V64" s="61"/>
      <c r="W64" s="62"/>
      <c r="X64" s="128"/>
      <c r="Y64" s="128"/>
      <c r="Z64" s="128"/>
      <c r="AA64" s="129"/>
      <c r="AB64" s="62"/>
      <c r="AC64" s="101"/>
      <c r="AD64" s="101"/>
      <c r="AE64" s="480"/>
      <c r="AF64" s="2"/>
      <c r="AG64" s="2"/>
      <c r="AH64" s="2"/>
      <c r="AI64" s="2"/>
      <c r="AJ64" s="2"/>
      <c r="AK64" s="2"/>
      <c r="AL64" s="2"/>
      <c r="AM64" s="2"/>
      <c r="AN64" s="2"/>
      <c r="AO64" s="2"/>
      <c r="AP64" s="2"/>
      <c r="AQ64" s="2"/>
      <c r="AR64" s="2"/>
      <c r="AS64" s="2"/>
      <c r="AT64" s="2"/>
      <c r="AU64" s="2"/>
    </row>
    <row r="65" spans="1:47" ht="25.5" customHeight="1" x14ac:dyDescent="0.25">
      <c r="A65" s="583"/>
      <c r="B65" s="433"/>
      <c r="C65" s="436"/>
      <c r="D65" s="436"/>
      <c r="E65" s="436"/>
      <c r="F65" s="436"/>
      <c r="G65" s="436"/>
      <c r="H65" s="436"/>
      <c r="I65" s="436"/>
      <c r="J65" s="436"/>
      <c r="K65" s="436"/>
      <c r="L65" s="430"/>
      <c r="M65" s="430"/>
      <c r="N65" s="436"/>
      <c r="O65" s="436"/>
      <c r="P65" s="451"/>
      <c r="Q65" s="45"/>
      <c r="R65" s="311"/>
      <c r="S65" s="147"/>
      <c r="T65" s="147"/>
      <c r="U65" s="147"/>
      <c r="V65" s="148"/>
      <c r="W65" s="32"/>
      <c r="X65" s="120"/>
      <c r="Y65" s="120"/>
      <c r="Z65" s="120"/>
      <c r="AA65" s="73"/>
      <c r="AB65" s="32"/>
      <c r="AC65" s="32"/>
      <c r="AD65" s="46"/>
      <c r="AE65" s="476"/>
      <c r="AF65" s="2"/>
      <c r="AG65" s="2"/>
      <c r="AH65" s="2"/>
      <c r="AI65" s="2"/>
      <c r="AJ65" s="2"/>
      <c r="AK65" s="2"/>
      <c r="AL65" s="2"/>
      <c r="AM65" s="2"/>
      <c r="AN65" s="2"/>
      <c r="AO65" s="2"/>
      <c r="AP65" s="2"/>
      <c r="AQ65" s="2"/>
      <c r="AR65" s="2"/>
      <c r="AS65" s="2"/>
      <c r="AT65" s="2"/>
      <c r="AU65" s="2"/>
    </row>
    <row r="66" spans="1:47" ht="25.5" customHeight="1" x14ac:dyDescent="0.25">
      <c r="A66" s="583"/>
      <c r="B66" s="433"/>
      <c r="C66" s="436"/>
      <c r="D66" s="436"/>
      <c r="E66" s="436"/>
      <c r="F66" s="436"/>
      <c r="G66" s="436"/>
      <c r="H66" s="436"/>
      <c r="I66" s="436"/>
      <c r="J66" s="436"/>
      <c r="K66" s="436"/>
      <c r="L66" s="430"/>
      <c r="M66" s="430"/>
      <c r="N66" s="436"/>
      <c r="O66" s="436"/>
      <c r="P66" s="451"/>
      <c r="Q66" s="45"/>
      <c r="R66" s="311"/>
      <c r="S66" s="147"/>
      <c r="T66" s="147"/>
      <c r="U66" s="147"/>
      <c r="V66" s="148"/>
      <c r="W66" s="32"/>
      <c r="X66" s="120"/>
      <c r="Y66" s="120"/>
      <c r="Z66" s="120"/>
      <c r="AA66" s="73"/>
      <c r="AB66" s="32"/>
      <c r="AC66" s="32"/>
      <c r="AD66" s="170"/>
      <c r="AE66" s="476"/>
      <c r="AF66" s="2"/>
      <c r="AG66" s="2"/>
      <c r="AH66" s="2"/>
      <c r="AI66" s="2"/>
      <c r="AJ66" s="2"/>
      <c r="AK66" s="2"/>
      <c r="AL66" s="2"/>
      <c r="AM66" s="2"/>
      <c r="AN66" s="2"/>
      <c r="AO66" s="2"/>
      <c r="AP66" s="2"/>
      <c r="AQ66" s="2"/>
      <c r="AR66" s="2"/>
      <c r="AS66" s="2"/>
      <c r="AT66" s="2"/>
      <c r="AU66" s="2"/>
    </row>
    <row r="67" spans="1:47" ht="25.5" customHeight="1" x14ac:dyDescent="0.25">
      <c r="A67" s="583"/>
      <c r="B67" s="433"/>
      <c r="C67" s="436"/>
      <c r="D67" s="436"/>
      <c r="E67" s="436"/>
      <c r="F67" s="436"/>
      <c r="G67" s="436"/>
      <c r="H67" s="436"/>
      <c r="I67" s="436"/>
      <c r="J67" s="436"/>
      <c r="K67" s="436"/>
      <c r="L67" s="430"/>
      <c r="M67" s="430"/>
      <c r="N67" s="436"/>
      <c r="O67" s="436"/>
      <c r="P67" s="451"/>
      <c r="Q67" s="45"/>
      <c r="R67" s="311"/>
      <c r="S67" s="147"/>
      <c r="T67" s="147"/>
      <c r="U67" s="147"/>
      <c r="V67" s="148"/>
      <c r="W67" s="32"/>
      <c r="X67" s="120"/>
      <c r="Y67" s="120"/>
      <c r="Z67" s="120"/>
      <c r="AA67" s="73"/>
      <c r="AB67" s="32"/>
      <c r="AC67" s="32"/>
      <c r="AD67" s="170"/>
      <c r="AE67" s="476"/>
      <c r="AF67" s="2"/>
      <c r="AG67" s="2"/>
      <c r="AH67" s="2"/>
      <c r="AI67" s="2"/>
      <c r="AJ67" s="2"/>
      <c r="AK67" s="2"/>
      <c r="AL67" s="2"/>
      <c r="AM67" s="2"/>
      <c r="AN67" s="2"/>
      <c r="AO67" s="2"/>
      <c r="AP67" s="2"/>
      <c r="AQ67" s="2"/>
      <c r="AR67" s="2"/>
      <c r="AS67" s="2"/>
      <c r="AT67" s="2"/>
      <c r="AU67" s="2"/>
    </row>
    <row r="68" spans="1:47" ht="25.5" customHeight="1" x14ac:dyDescent="0.25">
      <c r="A68" s="583"/>
      <c r="B68" s="439"/>
      <c r="C68" s="441"/>
      <c r="D68" s="441"/>
      <c r="E68" s="441"/>
      <c r="F68" s="441"/>
      <c r="G68" s="441"/>
      <c r="H68" s="441"/>
      <c r="I68" s="441"/>
      <c r="J68" s="441"/>
      <c r="K68" s="441"/>
      <c r="L68" s="430"/>
      <c r="M68" s="431"/>
      <c r="N68" s="441"/>
      <c r="O68" s="441"/>
      <c r="P68" s="452"/>
      <c r="Q68" s="102"/>
      <c r="R68" s="355"/>
      <c r="S68" s="356"/>
      <c r="T68" s="356"/>
      <c r="U68" s="356"/>
      <c r="V68" s="343"/>
      <c r="W68" s="344"/>
      <c r="X68" s="352"/>
      <c r="Y68" s="352"/>
      <c r="Z68" s="352"/>
      <c r="AA68" s="353"/>
      <c r="AB68" s="344"/>
      <c r="AC68" s="344"/>
      <c r="AD68" s="348"/>
      <c r="AE68" s="477"/>
      <c r="AF68" s="2"/>
      <c r="AG68" s="2"/>
      <c r="AH68" s="2"/>
      <c r="AI68" s="2"/>
      <c r="AJ68" s="2"/>
      <c r="AK68" s="2"/>
      <c r="AL68" s="2"/>
      <c r="AM68" s="2"/>
      <c r="AN68" s="2"/>
      <c r="AO68" s="2"/>
      <c r="AP68" s="2"/>
      <c r="AQ68" s="2"/>
      <c r="AR68" s="2"/>
      <c r="AS68" s="2"/>
      <c r="AT68" s="2"/>
      <c r="AU68" s="2"/>
    </row>
    <row r="69" spans="1:47" ht="18" customHeight="1" x14ac:dyDescent="0.25">
      <c r="A69" s="583"/>
      <c r="B69" s="432" t="s">
        <v>46</v>
      </c>
      <c r="C69" s="435" t="s">
        <v>47</v>
      </c>
      <c r="D69" s="435" t="s">
        <v>134</v>
      </c>
      <c r="E69" s="435" t="s">
        <v>157</v>
      </c>
      <c r="F69" s="449" t="s">
        <v>50</v>
      </c>
      <c r="G69" s="435" t="s">
        <v>136</v>
      </c>
      <c r="H69" s="435" t="s">
        <v>52</v>
      </c>
      <c r="I69" s="447" t="s">
        <v>158</v>
      </c>
      <c r="J69" s="435" t="s">
        <v>159</v>
      </c>
      <c r="K69" s="435" t="s">
        <v>160</v>
      </c>
      <c r="L69" s="464">
        <v>2</v>
      </c>
      <c r="M69" s="464">
        <v>3</v>
      </c>
      <c r="N69" s="435" t="s">
        <v>161</v>
      </c>
      <c r="O69" s="447" t="s">
        <v>162</v>
      </c>
      <c r="P69" s="453" t="s">
        <v>75</v>
      </c>
      <c r="Q69" s="37" t="s">
        <v>163</v>
      </c>
      <c r="R69" s="314" t="s">
        <v>164</v>
      </c>
      <c r="S69" s="79"/>
      <c r="T69" s="39" t="s">
        <v>61</v>
      </c>
      <c r="U69" s="40" t="s">
        <v>62</v>
      </c>
      <c r="V69" s="41"/>
      <c r="W69" s="42"/>
      <c r="X69" s="115"/>
      <c r="Y69" s="115" t="str">
        <f t="shared" ref="Y69:Y81" si="12">IF(V69=0," ",V69*X69)</f>
        <v xml:space="preserve"> </v>
      </c>
      <c r="Z69" s="115" t="str">
        <f t="shared" ref="Z69:Z81" si="13">IF(V69=0," ",(Y69*12%)+Y69)</f>
        <v xml:space="preserve"> </v>
      </c>
      <c r="AA69" s="43">
        <f>SUM(Z70:Z81)</f>
        <v>1433.7904000000001</v>
      </c>
      <c r="AB69" s="42"/>
      <c r="AC69" s="44"/>
      <c r="AD69" s="44"/>
      <c r="AE69" s="478"/>
      <c r="AF69" s="2"/>
      <c r="AG69" s="2"/>
      <c r="AH69" s="2"/>
      <c r="AI69" s="2"/>
      <c r="AJ69" s="2"/>
      <c r="AK69" s="2"/>
      <c r="AL69" s="2"/>
      <c r="AM69" s="2"/>
      <c r="AN69" s="2"/>
      <c r="AO69" s="2"/>
      <c r="AP69" s="2"/>
      <c r="AQ69" s="2"/>
      <c r="AR69" s="2"/>
      <c r="AS69" s="2"/>
      <c r="AT69" s="2"/>
      <c r="AU69" s="2"/>
    </row>
    <row r="70" spans="1:47" ht="18" customHeight="1" x14ac:dyDescent="0.25">
      <c r="A70" s="583"/>
      <c r="B70" s="433"/>
      <c r="C70" s="436"/>
      <c r="D70" s="436"/>
      <c r="E70" s="436"/>
      <c r="F70" s="436"/>
      <c r="G70" s="436"/>
      <c r="H70" s="436"/>
      <c r="I70" s="436"/>
      <c r="J70" s="436"/>
      <c r="K70" s="436"/>
      <c r="L70" s="430"/>
      <c r="M70" s="430"/>
      <c r="N70" s="436"/>
      <c r="O70" s="436"/>
      <c r="P70" s="451"/>
      <c r="Q70" s="45"/>
      <c r="R70" s="319" t="s">
        <v>165</v>
      </c>
      <c r="S70" s="130"/>
      <c r="T70" s="130"/>
      <c r="U70" s="130"/>
      <c r="V70" s="157">
        <v>3</v>
      </c>
      <c r="W70" s="32" t="s">
        <v>166</v>
      </c>
      <c r="X70" s="47">
        <v>26.41</v>
      </c>
      <c r="Y70" s="68">
        <f t="shared" si="12"/>
        <v>79.23</v>
      </c>
      <c r="Z70" s="68">
        <f t="shared" si="13"/>
        <v>88.7376</v>
      </c>
      <c r="AA70" s="34"/>
      <c r="AB70" s="48" t="s">
        <v>63</v>
      </c>
      <c r="AC70" s="170"/>
      <c r="AD70" s="170"/>
      <c r="AE70" s="476"/>
      <c r="AF70" s="2"/>
      <c r="AG70" s="2"/>
      <c r="AH70" s="2"/>
      <c r="AI70" s="2"/>
      <c r="AJ70" s="2"/>
      <c r="AK70" s="2"/>
      <c r="AL70" s="2"/>
      <c r="AM70" s="2"/>
      <c r="AN70" s="2"/>
      <c r="AO70" s="2"/>
      <c r="AP70" s="2"/>
      <c r="AQ70" s="2"/>
      <c r="AR70" s="2"/>
      <c r="AS70" s="2"/>
      <c r="AT70" s="2"/>
      <c r="AU70" s="2"/>
    </row>
    <row r="71" spans="1:47" ht="18" customHeight="1" x14ac:dyDescent="0.25">
      <c r="A71" s="583"/>
      <c r="B71" s="433"/>
      <c r="C71" s="436"/>
      <c r="D71" s="436"/>
      <c r="E71" s="436"/>
      <c r="F71" s="436"/>
      <c r="G71" s="436"/>
      <c r="H71" s="436"/>
      <c r="I71" s="436"/>
      <c r="J71" s="436"/>
      <c r="K71" s="436"/>
      <c r="L71" s="430"/>
      <c r="M71" s="430"/>
      <c r="N71" s="436"/>
      <c r="O71" s="436"/>
      <c r="P71" s="451"/>
      <c r="Q71" s="45"/>
      <c r="R71" s="319" t="s">
        <v>167</v>
      </c>
      <c r="S71" s="130"/>
      <c r="T71" s="130"/>
      <c r="U71" s="130"/>
      <c r="V71" s="157">
        <v>3</v>
      </c>
      <c r="W71" s="46" t="s">
        <v>166</v>
      </c>
      <c r="X71" s="47">
        <v>14.91</v>
      </c>
      <c r="Y71" s="68">
        <f t="shared" si="12"/>
        <v>44.730000000000004</v>
      </c>
      <c r="Z71" s="68">
        <f t="shared" si="13"/>
        <v>50.097600000000007</v>
      </c>
      <c r="AA71" s="34"/>
      <c r="AB71" s="48" t="s">
        <v>63</v>
      </c>
      <c r="AC71" s="170"/>
      <c r="AD71" s="170"/>
      <c r="AE71" s="476"/>
      <c r="AF71" s="2"/>
      <c r="AG71" s="2"/>
      <c r="AH71" s="2"/>
      <c r="AI71" s="2"/>
      <c r="AJ71" s="2"/>
      <c r="AK71" s="2"/>
      <c r="AL71" s="2"/>
      <c r="AM71" s="2"/>
      <c r="AN71" s="2"/>
      <c r="AO71" s="2"/>
      <c r="AP71" s="2"/>
      <c r="AQ71" s="2"/>
      <c r="AR71" s="2"/>
      <c r="AS71" s="2"/>
      <c r="AT71" s="2"/>
      <c r="AU71" s="2"/>
    </row>
    <row r="72" spans="1:47" ht="18" customHeight="1" x14ac:dyDescent="0.25">
      <c r="A72" s="583"/>
      <c r="B72" s="433"/>
      <c r="C72" s="436"/>
      <c r="D72" s="436"/>
      <c r="E72" s="436"/>
      <c r="F72" s="436"/>
      <c r="G72" s="436"/>
      <c r="H72" s="436"/>
      <c r="I72" s="436"/>
      <c r="J72" s="436"/>
      <c r="K72" s="436"/>
      <c r="L72" s="430"/>
      <c r="M72" s="430"/>
      <c r="N72" s="436"/>
      <c r="O72" s="436"/>
      <c r="P72" s="451"/>
      <c r="Q72" s="45"/>
      <c r="R72" s="319" t="s">
        <v>168</v>
      </c>
      <c r="S72" s="130"/>
      <c r="T72" s="130"/>
      <c r="U72" s="130"/>
      <c r="V72" s="157">
        <v>15</v>
      </c>
      <c r="W72" s="46" t="s">
        <v>79</v>
      </c>
      <c r="X72" s="47">
        <v>1.35</v>
      </c>
      <c r="Y72" s="68">
        <f t="shared" si="12"/>
        <v>20.25</v>
      </c>
      <c r="Z72" s="68">
        <f t="shared" si="13"/>
        <v>22.68</v>
      </c>
      <c r="AA72" s="34"/>
      <c r="AB72" s="48" t="s">
        <v>63</v>
      </c>
      <c r="AC72" s="170"/>
      <c r="AD72" s="170"/>
      <c r="AE72" s="476"/>
      <c r="AF72" s="2"/>
      <c r="AG72" s="2"/>
      <c r="AH72" s="2"/>
      <c r="AI72" s="2"/>
      <c r="AJ72" s="2"/>
      <c r="AK72" s="2"/>
      <c r="AL72" s="2"/>
      <c r="AM72" s="2"/>
      <c r="AN72" s="2"/>
      <c r="AO72" s="2"/>
      <c r="AP72" s="2"/>
      <c r="AQ72" s="2"/>
      <c r="AR72" s="2"/>
      <c r="AS72" s="2"/>
      <c r="AT72" s="2"/>
      <c r="AU72" s="2"/>
    </row>
    <row r="73" spans="1:47" ht="18" customHeight="1" x14ac:dyDescent="0.25">
      <c r="A73" s="583"/>
      <c r="B73" s="433"/>
      <c r="C73" s="436"/>
      <c r="D73" s="436"/>
      <c r="E73" s="436"/>
      <c r="F73" s="436"/>
      <c r="G73" s="436"/>
      <c r="H73" s="436"/>
      <c r="I73" s="436"/>
      <c r="J73" s="436"/>
      <c r="K73" s="436"/>
      <c r="L73" s="430"/>
      <c r="M73" s="430"/>
      <c r="N73" s="436"/>
      <c r="O73" s="436"/>
      <c r="P73" s="451"/>
      <c r="Q73" s="45"/>
      <c r="R73" s="319" t="s">
        <v>169</v>
      </c>
      <c r="S73" s="130"/>
      <c r="T73" s="130"/>
      <c r="U73" s="130"/>
      <c r="V73" s="157">
        <v>14</v>
      </c>
      <c r="W73" s="32" t="s">
        <v>170</v>
      </c>
      <c r="X73" s="47">
        <v>1.96</v>
      </c>
      <c r="Y73" s="68">
        <f t="shared" si="12"/>
        <v>27.439999999999998</v>
      </c>
      <c r="Z73" s="68">
        <f t="shared" si="13"/>
        <v>30.732799999999997</v>
      </c>
      <c r="AA73" s="34"/>
      <c r="AB73" s="48" t="s">
        <v>63</v>
      </c>
      <c r="AC73" s="170"/>
      <c r="AD73" s="170"/>
      <c r="AE73" s="476"/>
      <c r="AF73" s="2"/>
      <c r="AG73" s="2"/>
      <c r="AH73" s="2"/>
      <c r="AI73" s="2"/>
      <c r="AJ73" s="2"/>
      <c r="AK73" s="2"/>
      <c r="AL73" s="2"/>
      <c r="AM73" s="2"/>
      <c r="AN73" s="2"/>
      <c r="AO73" s="2"/>
      <c r="AP73" s="2"/>
      <c r="AQ73" s="2"/>
      <c r="AR73" s="2"/>
      <c r="AS73" s="2"/>
      <c r="AT73" s="2"/>
      <c r="AU73" s="2"/>
    </row>
    <row r="74" spans="1:47" ht="18" customHeight="1" x14ac:dyDescent="0.25">
      <c r="A74" s="583"/>
      <c r="B74" s="433"/>
      <c r="C74" s="436"/>
      <c r="D74" s="436"/>
      <c r="E74" s="436"/>
      <c r="F74" s="436"/>
      <c r="G74" s="436"/>
      <c r="H74" s="436"/>
      <c r="I74" s="436"/>
      <c r="J74" s="436"/>
      <c r="K74" s="436"/>
      <c r="L74" s="430"/>
      <c r="M74" s="430"/>
      <c r="N74" s="436"/>
      <c r="O74" s="436"/>
      <c r="P74" s="451"/>
      <c r="Q74" s="45"/>
      <c r="R74" s="319" t="s">
        <v>171</v>
      </c>
      <c r="S74" s="130"/>
      <c r="T74" s="130"/>
      <c r="U74" s="130"/>
      <c r="V74" s="157">
        <v>100</v>
      </c>
      <c r="W74" s="32" t="s">
        <v>79</v>
      </c>
      <c r="X74" s="47">
        <v>2.2000000000000002</v>
      </c>
      <c r="Y74" s="68">
        <f t="shared" si="12"/>
        <v>220.00000000000003</v>
      </c>
      <c r="Z74" s="68">
        <f t="shared" si="13"/>
        <v>246.40000000000003</v>
      </c>
      <c r="AA74" s="34"/>
      <c r="AB74" s="48" t="s">
        <v>63</v>
      </c>
      <c r="AC74" s="170"/>
      <c r="AD74" s="170"/>
      <c r="AE74" s="476"/>
      <c r="AF74" s="2"/>
      <c r="AG74" s="2"/>
      <c r="AH74" s="2"/>
      <c r="AI74" s="2"/>
      <c r="AJ74" s="2"/>
      <c r="AK74" s="2"/>
      <c r="AL74" s="2"/>
      <c r="AM74" s="2"/>
      <c r="AN74" s="2"/>
      <c r="AO74" s="2"/>
      <c r="AP74" s="2"/>
      <c r="AQ74" s="2"/>
      <c r="AR74" s="2"/>
      <c r="AS74" s="2"/>
      <c r="AT74" s="2"/>
      <c r="AU74" s="2"/>
    </row>
    <row r="75" spans="1:47" ht="18" customHeight="1" x14ac:dyDescent="0.25">
      <c r="A75" s="583"/>
      <c r="B75" s="433"/>
      <c r="C75" s="436"/>
      <c r="D75" s="436"/>
      <c r="E75" s="436"/>
      <c r="F75" s="436"/>
      <c r="G75" s="436"/>
      <c r="H75" s="436"/>
      <c r="I75" s="436"/>
      <c r="J75" s="436"/>
      <c r="K75" s="436"/>
      <c r="L75" s="430"/>
      <c r="M75" s="430"/>
      <c r="N75" s="436"/>
      <c r="O75" s="436"/>
      <c r="P75" s="451"/>
      <c r="Q75" s="45"/>
      <c r="R75" s="311" t="s">
        <v>172</v>
      </c>
      <c r="S75" s="147"/>
      <c r="T75" s="147"/>
      <c r="U75" s="147"/>
      <c r="V75" s="148">
        <v>14</v>
      </c>
      <c r="W75" s="32" t="s">
        <v>79</v>
      </c>
      <c r="X75" s="47">
        <v>2.7</v>
      </c>
      <c r="Y75" s="68">
        <f t="shared" si="12"/>
        <v>37.800000000000004</v>
      </c>
      <c r="Z75" s="68">
        <f t="shared" si="13"/>
        <v>42.336000000000006</v>
      </c>
      <c r="AA75" s="34"/>
      <c r="AB75" s="48" t="s">
        <v>63</v>
      </c>
      <c r="AC75" s="170"/>
      <c r="AD75" s="170"/>
      <c r="AE75" s="476"/>
      <c r="AF75" s="2"/>
      <c r="AG75" s="2"/>
      <c r="AH75" s="2"/>
      <c r="AI75" s="2"/>
      <c r="AJ75" s="2"/>
      <c r="AK75" s="2"/>
      <c r="AL75" s="2"/>
      <c r="AM75" s="2"/>
      <c r="AN75" s="2"/>
      <c r="AO75" s="2"/>
      <c r="AP75" s="2"/>
      <c r="AQ75" s="2"/>
      <c r="AR75" s="2"/>
      <c r="AS75" s="2"/>
      <c r="AT75" s="2"/>
      <c r="AU75" s="2"/>
    </row>
    <row r="76" spans="1:47" ht="18" customHeight="1" x14ac:dyDescent="0.25">
      <c r="A76" s="583"/>
      <c r="B76" s="433"/>
      <c r="C76" s="436"/>
      <c r="D76" s="436"/>
      <c r="E76" s="436"/>
      <c r="F76" s="436"/>
      <c r="G76" s="436"/>
      <c r="H76" s="436"/>
      <c r="I76" s="436"/>
      <c r="J76" s="436"/>
      <c r="K76" s="436"/>
      <c r="L76" s="430"/>
      <c r="M76" s="430"/>
      <c r="N76" s="436"/>
      <c r="O76" s="436"/>
      <c r="P76" s="451"/>
      <c r="Q76" s="45"/>
      <c r="R76" s="319" t="s">
        <v>173</v>
      </c>
      <c r="S76" s="130"/>
      <c r="T76" s="130"/>
      <c r="U76" s="130"/>
      <c r="V76" s="148">
        <v>14</v>
      </c>
      <c r="W76" s="46" t="s">
        <v>174</v>
      </c>
      <c r="X76" s="47">
        <v>7.41</v>
      </c>
      <c r="Y76" s="68">
        <f t="shared" si="12"/>
        <v>103.74000000000001</v>
      </c>
      <c r="Z76" s="68">
        <f t="shared" si="13"/>
        <v>116.18880000000001</v>
      </c>
      <c r="AA76" s="34"/>
      <c r="AB76" s="48" t="s">
        <v>63</v>
      </c>
      <c r="AC76" s="170"/>
      <c r="AD76" s="170"/>
      <c r="AE76" s="476"/>
      <c r="AF76" s="2"/>
      <c r="AG76" s="2"/>
      <c r="AH76" s="2"/>
      <c r="AI76" s="2"/>
      <c r="AJ76" s="2"/>
      <c r="AK76" s="2"/>
      <c r="AL76" s="2"/>
      <c r="AM76" s="2"/>
      <c r="AN76" s="2"/>
      <c r="AO76" s="2"/>
      <c r="AP76" s="2"/>
      <c r="AQ76" s="2"/>
      <c r="AR76" s="2"/>
      <c r="AS76" s="2"/>
      <c r="AT76" s="2"/>
      <c r="AU76" s="2"/>
    </row>
    <row r="77" spans="1:47" ht="18" customHeight="1" x14ac:dyDescent="0.25">
      <c r="A77" s="583"/>
      <c r="B77" s="433"/>
      <c r="C77" s="436"/>
      <c r="D77" s="436"/>
      <c r="E77" s="436"/>
      <c r="F77" s="436"/>
      <c r="G77" s="436"/>
      <c r="H77" s="436"/>
      <c r="I77" s="436"/>
      <c r="J77" s="436"/>
      <c r="K77" s="436"/>
      <c r="L77" s="430"/>
      <c r="M77" s="430"/>
      <c r="N77" s="436"/>
      <c r="O77" s="436"/>
      <c r="P77" s="451"/>
      <c r="Q77" s="45"/>
      <c r="R77" s="319" t="s">
        <v>175</v>
      </c>
      <c r="S77" s="130"/>
      <c r="T77" s="130"/>
      <c r="U77" s="130"/>
      <c r="V77" s="148">
        <v>8</v>
      </c>
      <c r="W77" s="46" t="s">
        <v>79</v>
      </c>
      <c r="X77" s="47">
        <v>17.23</v>
      </c>
      <c r="Y77" s="68">
        <f t="shared" si="12"/>
        <v>137.84</v>
      </c>
      <c r="Z77" s="68">
        <f t="shared" si="13"/>
        <v>154.38079999999999</v>
      </c>
      <c r="AA77" s="34"/>
      <c r="AB77" s="48" t="s">
        <v>63</v>
      </c>
      <c r="AC77" s="170"/>
      <c r="AD77" s="170"/>
      <c r="AE77" s="476"/>
      <c r="AF77" s="2"/>
      <c r="AG77" s="2"/>
      <c r="AH77" s="2"/>
      <c r="AI77" s="2"/>
      <c r="AJ77" s="2"/>
      <c r="AK77" s="2"/>
      <c r="AL77" s="2"/>
      <c r="AM77" s="2"/>
      <c r="AN77" s="2"/>
      <c r="AO77" s="2"/>
      <c r="AP77" s="2"/>
      <c r="AQ77" s="2"/>
      <c r="AR77" s="2"/>
      <c r="AS77" s="2"/>
      <c r="AT77" s="2"/>
      <c r="AU77" s="2"/>
    </row>
    <row r="78" spans="1:47" ht="18" customHeight="1" x14ac:dyDescent="0.25">
      <c r="A78" s="583"/>
      <c r="B78" s="433"/>
      <c r="C78" s="436"/>
      <c r="D78" s="436"/>
      <c r="E78" s="436"/>
      <c r="F78" s="436"/>
      <c r="G78" s="436"/>
      <c r="H78" s="436"/>
      <c r="I78" s="436"/>
      <c r="J78" s="436"/>
      <c r="K78" s="436"/>
      <c r="L78" s="430"/>
      <c r="M78" s="430"/>
      <c r="N78" s="436"/>
      <c r="O78" s="436"/>
      <c r="P78" s="451"/>
      <c r="Q78" s="45"/>
      <c r="R78" s="319" t="s">
        <v>176</v>
      </c>
      <c r="S78" s="130"/>
      <c r="T78" s="130"/>
      <c r="U78" s="130"/>
      <c r="V78" s="148">
        <v>12</v>
      </c>
      <c r="W78" s="32" t="s">
        <v>79</v>
      </c>
      <c r="X78" s="47">
        <v>2.7</v>
      </c>
      <c r="Y78" s="68">
        <f t="shared" si="12"/>
        <v>32.400000000000006</v>
      </c>
      <c r="Z78" s="68">
        <f t="shared" si="13"/>
        <v>36.288000000000004</v>
      </c>
      <c r="AA78" s="34"/>
      <c r="AB78" s="48" t="s">
        <v>63</v>
      </c>
      <c r="AC78" s="170"/>
      <c r="AD78" s="170"/>
      <c r="AE78" s="476"/>
      <c r="AF78" s="2"/>
      <c r="AG78" s="2"/>
      <c r="AH78" s="2"/>
      <c r="AI78" s="2"/>
      <c r="AJ78" s="2"/>
      <c r="AK78" s="2"/>
      <c r="AL78" s="2"/>
      <c r="AM78" s="2"/>
      <c r="AN78" s="2"/>
      <c r="AO78" s="2"/>
      <c r="AP78" s="2"/>
      <c r="AQ78" s="2"/>
      <c r="AR78" s="2"/>
      <c r="AS78" s="2"/>
      <c r="AT78" s="2"/>
      <c r="AU78" s="2"/>
    </row>
    <row r="79" spans="1:47" ht="18" customHeight="1" x14ac:dyDescent="0.25">
      <c r="A79" s="583"/>
      <c r="B79" s="433"/>
      <c r="C79" s="436"/>
      <c r="D79" s="436"/>
      <c r="E79" s="436"/>
      <c r="F79" s="436"/>
      <c r="G79" s="436"/>
      <c r="H79" s="436"/>
      <c r="I79" s="436"/>
      <c r="J79" s="436"/>
      <c r="K79" s="436"/>
      <c r="L79" s="430"/>
      <c r="M79" s="430"/>
      <c r="N79" s="436"/>
      <c r="O79" s="436"/>
      <c r="P79" s="451"/>
      <c r="Q79" s="45"/>
      <c r="R79" s="319" t="s">
        <v>177</v>
      </c>
      <c r="S79" s="130"/>
      <c r="T79" s="130"/>
      <c r="U79" s="130"/>
      <c r="V79" s="148">
        <v>14</v>
      </c>
      <c r="W79" s="46" t="s">
        <v>178</v>
      </c>
      <c r="X79" s="47">
        <v>2.16</v>
      </c>
      <c r="Y79" s="68">
        <f t="shared" si="12"/>
        <v>30.240000000000002</v>
      </c>
      <c r="Z79" s="68">
        <f t="shared" si="13"/>
        <v>33.8688</v>
      </c>
      <c r="AA79" s="34"/>
      <c r="AB79" s="48" t="s">
        <v>63</v>
      </c>
      <c r="AC79" s="170"/>
      <c r="AD79" s="170"/>
      <c r="AE79" s="476"/>
      <c r="AF79" s="131"/>
      <c r="AG79" s="131"/>
      <c r="AH79" s="131"/>
      <c r="AI79" s="131"/>
      <c r="AJ79" s="131"/>
      <c r="AK79" s="131"/>
      <c r="AL79" s="131"/>
      <c r="AM79" s="131"/>
      <c r="AN79" s="131"/>
      <c r="AO79" s="131"/>
      <c r="AP79" s="131"/>
      <c r="AQ79" s="131"/>
      <c r="AR79" s="131"/>
      <c r="AS79" s="131"/>
      <c r="AT79" s="131"/>
      <c r="AU79" s="131"/>
    </row>
    <row r="80" spans="1:47" ht="33.75" customHeight="1" x14ac:dyDescent="0.25">
      <c r="A80" s="584"/>
      <c r="B80" s="433"/>
      <c r="C80" s="436"/>
      <c r="D80" s="436"/>
      <c r="E80" s="436"/>
      <c r="F80" s="436"/>
      <c r="G80" s="436"/>
      <c r="H80" s="436"/>
      <c r="I80" s="436"/>
      <c r="J80" s="436"/>
      <c r="K80" s="436"/>
      <c r="L80" s="430"/>
      <c r="M80" s="430"/>
      <c r="N80" s="436"/>
      <c r="O80" s="436"/>
      <c r="P80" s="451"/>
      <c r="Q80" s="45"/>
      <c r="R80" s="319" t="s">
        <v>179</v>
      </c>
      <c r="S80" s="130"/>
      <c r="T80" s="130"/>
      <c r="U80" s="130"/>
      <c r="V80" s="157">
        <v>500</v>
      </c>
      <c r="W80" s="46" t="s">
        <v>79</v>
      </c>
      <c r="X80" s="47">
        <v>1.03</v>
      </c>
      <c r="Y80" s="68">
        <f t="shared" si="12"/>
        <v>515</v>
      </c>
      <c r="Z80" s="68">
        <f t="shared" si="13"/>
        <v>576.79999999999995</v>
      </c>
      <c r="AA80" s="34"/>
      <c r="AB80" s="48" t="s">
        <v>63</v>
      </c>
      <c r="AC80" s="170"/>
      <c r="AD80" s="170"/>
      <c r="AE80" s="476"/>
      <c r="AF80" s="2"/>
      <c r="AG80" s="2"/>
      <c r="AH80" s="2"/>
      <c r="AI80" s="2"/>
      <c r="AJ80" s="2"/>
      <c r="AK80" s="2"/>
      <c r="AL80" s="2"/>
      <c r="AM80" s="2"/>
      <c r="AN80" s="2"/>
      <c r="AO80" s="2"/>
      <c r="AP80" s="2"/>
      <c r="AQ80" s="2"/>
      <c r="AR80" s="2"/>
      <c r="AS80" s="2"/>
      <c r="AT80" s="2"/>
      <c r="AU80" s="2"/>
    </row>
    <row r="81" spans="1:47" ht="18" customHeight="1" x14ac:dyDescent="0.25">
      <c r="A81" s="585" t="s">
        <v>45</v>
      </c>
      <c r="B81" s="434"/>
      <c r="C81" s="437"/>
      <c r="D81" s="437"/>
      <c r="E81" s="437"/>
      <c r="F81" s="437"/>
      <c r="G81" s="437"/>
      <c r="H81" s="437"/>
      <c r="I81" s="437"/>
      <c r="J81" s="437"/>
      <c r="K81" s="437"/>
      <c r="L81" s="446"/>
      <c r="M81" s="446"/>
      <c r="N81" s="437"/>
      <c r="O81" s="437"/>
      <c r="P81" s="454"/>
      <c r="Q81" s="49"/>
      <c r="R81" s="320" t="s">
        <v>180</v>
      </c>
      <c r="S81" s="132"/>
      <c r="T81" s="132"/>
      <c r="U81" s="132"/>
      <c r="V81" s="51">
        <v>14</v>
      </c>
      <c r="W81" s="52" t="s">
        <v>79</v>
      </c>
      <c r="X81" s="53">
        <v>2.25</v>
      </c>
      <c r="Y81" s="54">
        <f t="shared" si="12"/>
        <v>31.5</v>
      </c>
      <c r="Z81" s="54">
        <f t="shared" si="13"/>
        <v>35.28</v>
      </c>
      <c r="AA81" s="55"/>
      <c r="AB81" s="56" t="s">
        <v>63</v>
      </c>
      <c r="AC81" s="57"/>
      <c r="AD81" s="57"/>
      <c r="AE81" s="479"/>
      <c r="AF81" s="2"/>
      <c r="AG81" s="2"/>
      <c r="AH81" s="2"/>
      <c r="AI81" s="2"/>
      <c r="AJ81" s="2"/>
      <c r="AK81" s="2"/>
      <c r="AL81" s="2"/>
      <c r="AM81" s="2"/>
      <c r="AN81" s="2"/>
      <c r="AO81" s="2"/>
      <c r="AP81" s="2"/>
      <c r="AQ81" s="2"/>
      <c r="AR81" s="2"/>
      <c r="AS81" s="2"/>
      <c r="AT81" s="2"/>
      <c r="AU81" s="2"/>
    </row>
    <row r="82" spans="1:47" ht="54" customHeight="1" x14ac:dyDescent="0.25">
      <c r="A82" s="583"/>
      <c r="B82" s="443" t="s">
        <v>46</v>
      </c>
      <c r="C82" s="444" t="s">
        <v>47</v>
      </c>
      <c r="D82" s="444" t="s">
        <v>48</v>
      </c>
      <c r="E82" s="444" t="s">
        <v>49</v>
      </c>
      <c r="F82" s="448" t="s">
        <v>50</v>
      </c>
      <c r="G82" s="444" t="s">
        <v>51</v>
      </c>
      <c r="H82" s="444" t="s">
        <v>52</v>
      </c>
      <c r="I82" s="444" t="s">
        <v>181</v>
      </c>
      <c r="J82" s="444" t="s">
        <v>182</v>
      </c>
      <c r="K82" s="444" t="s">
        <v>183</v>
      </c>
      <c r="L82" s="457">
        <v>3</v>
      </c>
      <c r="M82" s="429">
        <v>3</v>
      </c>
      <c r="N82" s="435" t="s">
        <v>184</v>
      </c>
      <c r="O82" s="444" t="s">
        <v>185</v>
      </c>
      <c r="P82" s="450" t="s">
        <v>75</v>
      </c>
      <c r="Q82" s="58"/>
      <c r="R82" s="313"/>
      <c r="S82" s="169"/>
      <c r="T82" s="133"/>
      <c r="U82" s="134"/>
      <c r="V82" s="123"/>
      <c r="W82" s="124"/>
      <c r="X82" s="125"/>
      <c r="Y82" s="125"/>
      <c r="Z82" s="125"/>
      <c r="AA82" s="64"/>
      <c r="AB82" s="65"/>
      <c r="AC82" s="66"/>
      <c r="AD82" s="66"/>
      <c r="AE82" s="487"/>
      <c r="AF82" s="2"/>
      <c r="AG82" s="2"/>
      <c r="AH82" s="2"/>
      <c r="AI82" s="2"/>
      <c r="AJ82" s="2"/>
      <c r="AK82" s="2"/>
      <c r="AL82" s="2"/>
      <c r="AM82" s="2"/>
      <c r="AN82" s="2"/>
      <c r="AO82" s="2"/>
      <c r="AP82" s="2"/>
      <c r="AQ82" s="2"/>
      <c r="AR82" s="2"/>
      <c r="AS82" s="2"/>
      <c r="AT82" s="2"/>
      <c r="AU82" s="2"/>
    </row>
    <row r="83" spans="1:47" ht="18" customHeight="1" x14ac:dyDescent="0.25">
      <c r="A83" s="583"/>
      <c r="B83" s="433"/>
      <c r="C83" s="436"/>
      <c r="D83" s="436"/>
      <c r="E83" s="436"/>
      <c r="F83" s="436"/>
      <c r="G83" s="436"/>
      <c r="H83" s="436"/>
      <c r="I83" s="436"/>
      <c r="J83" s="436"/>
      <c r="K83" s="436"/>
      <c r="L83" s="430"/>
      <c r="M83" s="430"/>
      <c r="N83" s="436"/>
      <c r="O83" s="436"/>
      <c r="P83" s="451"/>
      <c r="Q83" s="45"/>
      <c r="R83" s="311"/>
      <c r="S83" s="147"/>
      <c r="T83" s="147"/>
      <c r="U83" s="147"/>
      <c r="V83" s="157"/>
      <c r="W83" s="46"/>
      <c r="X83" s="47"/>
      <c r="Y83" s="68"/>
      <c r="Z83" s="68"/>
      <c r="AA83" s="34"/>
      <c r="AB83" s="48"/>
      <c r="AC83" s="170"/>
      <c r="AD83" s="170"/>
      <c r="AE83" s="476"/>
      <c r="AF83" s="2"/>
      <c r="AG83" s="2"/>
      <c r="AH83" s="2"/>
      <c r="AI83" s="2"/>
      <c r="AJ83" s="2"/>
      <c r="AK83" s="2"/>
      <c r="AL83" s="2"/>
      <c r="AM83" s="2"/>
      <c r="AN83" s="2"/>
      <c r="AO83" s="2"/>
      <c r="AP83" s="2"/>
      <c r="AQ83" s="2"/>
      <c r="AR83" s="2"/>
      <c r="AS83" s="2"/>
      <c r="AT83" s="2"/>
      <c r="AU83" s="2"/>
    </row>
    <row r="84" spans="1:47" ht="18" customHeight="1" x14ac:dyDescent="0.25">
      <c r="A84" s="583"/>
      <c r="B84" s="433"/>
      <c r="C84" s="436"/>
      <c r="D84" s="436"/>
      <c r="E84" s="436"/>
      <c r="F84" s="436"/>
      <c r="G84" s="436"/>
      <c r="H84" s="436"/>
      <c r="I84" s="436"/>
      <c r="J84" s="436"/>
      <c r="K84" s="436"/>
      <c r="L84" s="430"/>
      <c r="M84" s="430"/>
      <c r="N84" s="436"/>
      <c r="O84" s="436"/>
      <c r="P84" s="451"/>
      <c r="Q84" s="45"/>
      <c r="R84" s="319"/>
      <c r="S84" s="130"/>
      <c r="T84" s="130"/>
      <c r="U84" s="130"/>
      <c r="V84" s="157"/>
      <c r="W84" s="46"/>
      <c r="X84" s="47"/>
      <c r="Y84" s="68"/>
      <c r="Z84" s="68"/>
      <c r="AA84" s="34"/>
      <c r="AB84" s="48"/>
      <c r="AC84" s="170"/>
      <c r="AD84" s="170"/>
      <c r="AE84" s="476"/>
      <c r="AF84" s="2"/>
      <c r="AG84" s="2"/>
      <c r="AH84" s="2"/>
      <c r="AI84" s="2"/>
      <c r="AJ84" s="2"/>
      <c r="AK84" s="2"/>
      <c r="AL84" s="2"/>
      <c r="AM84" s="2"/>
      <c r="AN84" s="2"/>
      <c r="AO84" s="2"/>
      <c r="AP84" s="2"/>
      <c r="AQ84" s="2"/>
      <c r="AR84" s="2"/>
      <c r="AS84" s="2"/>
      <c r="AT84" s="2"/>
      <c r="AU84" s="2"/>
    </row>
    <row r="85" spans="1:47" ht="18" customHeight="1" x14ac:dyDescent="0.25">
      <c r="A85" s="583"/>
      <c r="B85" s="433"/>
      <c r="C85" s="436"/>
      <c r="D85" s="436"/>
      <c r="E85" s="436"/>
      <c r="F85" s="436"/>
      <c r="G85" s="436"/>
      <c r="H85" s="436"/>
      <c r="I85" s="436"/>
      <c r="J85" s="436"/>
      <c r="K85" s="436"/>
      <c r="L85" s="430"/>
      <c r="M85" s="430"/>
      <c r="N85" s="436"/>
      <c r="O85" s="436"/>
      <c r="P85" s="451"/>
      <c r="Q85" s="45"/>
      <c r="R85" s="319"/>
      <c r="S85" s="130"/>
      <c r="T85" s="130"/>
      <c r="U85" s="130"/>
      <c r="V85" s="157"/>
      <c r="W85" s="46"/>
      <c r="X85" s="47"/>
      <c r="Y85" s="68"/>
      <c r="Z85" s="68"/>
      <c r="AA85" s="34"/>
      <c r="AB85" s="48"/>
      <c r="AC85" s="170"/>
      <c r="AD85" s="170"/>
      <c r="AE85" s="476"/>
      <c r="AF85" s="2"/>
      <c r="AG85" s="2"/>
      <c r="AH85" s="2"/>
      <c r="AI85" s="2"/>
      <c r="AJ85" s="2"/>
      <c r="AK85" s="2"/>
      <c r="AL85" s="2"/>
      <c r="AM85" s="2"/>
      <c r="AN85" s="2"/>
      <c r="AO85" s="2"/>
      <c r="AP85" s="2"/>
      <c r="AQ85" s="2"/>
      <c r="AR85" s="2"/>
      <c r="AS85" s="2"/>
      <c r="AT85" s="2"/>
      <c r="AU85" s="2"/>
    </row>
    <row r="86" spans="1:47" ht="18" customHeight="1" x14ac:dyDescent="0.25">
      <c r="A86" s="583"/>
      <c r="B86" s="433"/>
      <c r="C86" s="436"/>
      <c r="D86" s="436"/>
      <c r="E86" s="436"/>
      <c r="F86" s="436"/>
      <c r="G86" s="436"/>
      <c r="H86" s="436"/>
      <c r="I86" s="436"/>
      <c r="J86" s="436"/>
      <c r="K86" s="436"/>
      <c r="L86" s="430"/>
      <c r="M86" s="430"/>
      <c r="N86" s="436"/>
      <c r="O86" s="436"/>
      <c r="P86" s="451"/>
      <c r="Q86" s="45"/>
      <c r="R86" s="319"/>
      <c r="S86" s="130"/>
      <c r="T86" s="130"/>
      <c r="U86" s="130"/>
      <c r="V86" s="157"/>
      <c r="W86" s="46"/>
      <c r="X86" s="47"/>
      <c r="Y86" s="68"/>
      <c r="Z86" s="68"/>
      <c r="AA86" s="34"/>
      <c r="AB86" s="48"/>
      <c r="AC86" s="170"/>
      <c r="AD86" s="170"/>
      <c r="AE86" s="476"/>
      <c r="AF86" s="2"/>
      <c r="AG86" s="2"/>
      <c r="AH86" s="2"/>
      <c r="AI86" s="2"/>
      <c r="AJ86" s="2"/>
      <c r="AK86" s="2"/>
      <c r="AL86" s="2"/>
      <c r="AM86" s="2"/>
      <c r="AN86" s="2"/>
      <c r="AO86" s="2"/>
      <c r="AP86" s="2"/>
      <c r="AQ86" s="2"/>
      <c r="AR86" s="2"/>
      <c r="AS86" s="2"/>
      <c r="AT86" s="2"/>
      <c r="AU86" s="2"/>
    </row>
    <row r="87" spans="1:47" ht="18" customHeight="1" x14ac:dyDescent="0.25">
      <c r="A87" s="583"/>
      <c r="B87" s="433"/>
      <c r="C87" s="436"/>
      <c r="D87" s="436"/>
      <c r="E87" s="436"/>
      <c r="F87" s="436"/>
      <c r="G87" s="436"/>
      <c r="H87" s="436"/>
      <c r="I87" s="436"/>
      <c r="J87" s="436"/>
      <c r="K87" s="436"/>
      <c r="L87" s="430"/>
      <c r="M87" s="430"/>
      <c r="N87" s="436"/>
      <c r="O87" s="436"/>
      <c r="P87" s="451"/>
      <c r="Q87" s="45"/>
      <c r="R87" s="319"/>
      <c r="S87" s="130"/>
      <c r="T87" s="130"/>
      <c r="U87" s="130"/>
      <c r="V87" s="157"/>
      <c r="W87" s="46"/>
      <c r="X87" s="47"/>
      <c r="Y87" s="68"/>
      <c r="Z87" s="68"/>
      <c r="AA87" s="34"/>
      <c r="AB87" s="48"/>
      <c r="AC87" s="170"/>
      <c r="AD87" s="170"/>
      <c r="AE87" s="476"/>
      <c r="AF87" s="2"/>
      <c r="AG87" s="2"/>
      <c r="AH87" s="2"/>
      <c r="AI87" s="2"/>
      <c r="AJ87" s="2"/>
      <c r="AK87" s="2"/>
      <c r="AL87" s="2"/>
      <c r="AM87" s="2"/>
      <c r="AN87" s="2"/>
      <c r="AO87" s="2"/>
      <c r="AP87" s="2"/>
      <c r="AQ87" s="2"/>
      <c r="AR87" s="2"/>
      <c r="AS87" s="2"/>
      <c r="AT87" s="2"/>
      <c r="AU87" s="2"/>
    </row>
    <row r="88" spans="1:47" ht="18" customHeight="1" x14ac:dyDescent="0.25">
      <c r="A88" s="583"/>
      <c r="B88" s="433"/>
      <c r="C88" s="436"/>
      <c r="D88" s="436"/>
      <c r="E88" s="436"/>
      <c r="F88" s="436"/>
      <c r="G88" s="436"/>
      <c r="H88" s="436"/>
      <c r="I88" s="436"/>
      <c r="J88" s="436"/>
      <c r="K88" s="436"/>
      <c r="L88" s="430"/>
      <c r="M88" s="430"/>
      <c r="N88" s="436"/>
      <c r="O88" s="436"/>
      <c r="P88" s="451"/>
      <c r="Q88" s="45"/>
      <c r="R88" s="319"/>
      <c r="S88" s="130"/>
      <c r="T88" s="130"/>
      <c r="U88" s="130"/>
      <c r="V88" s="157"/>
      <c r="W88" s="46"/>
      <c r="X88" s="47"/>
      <c r="Y88" s="68"/>
      <c r="Z88" s="68"/>
      <c r="AA88" s="34"/>
      <c r="AB88" s="48"/>
      <c r="AC88" s="170"/>
      <c r="AD88" s="170"/>
      <c r="AE88" s="476"/>
      <c r="AF88" s="2"/>
      <c r="AG88" s="2"/>
      <c r="AH88" s="2"/>
      <c r="AI88" s="2"/>
      <c r="AJ88" s="2"/>
      <c r="AK88" s="2"/>
      <c r="AL88" s="2"/>
      <c r="AM88" s="2"/>
      <c r="AN88" s="2"/>
      <c r="AO88" s="2"/>
      <c r="AP88" s="2"/>
      <c r="AQ88" s="2"/>
      <c r="AR88" s="2"/>
      <c r="AS88" s="2"/>
      <c r="AT88" s="2"/>
      <c r="AU88" s="2"/>
    </row>
    <row r="89" spans="1:47" ht="18" customHeight="1" x14ac:dyDescent="0.25">
      <c r="A89" s="583"/>
      <c r="B89" s="433"/>
      <c r="C89" s="436"/>
      <c r="D89" s="436"/>
      <c r="E89" s="436"/>
      <c r="F89" s="436"/>
      <c r="G89" s="436"/>
      <c r="H89" s="436"/>
      <c r="I89" s="436"/>
      <c r="J89" s="436"/>
      <c r="K89" s="436"/>
      <c r="L89" s="430"/>
      <c r="M89" s="430"/>
      <c r="N89" s="436"/>
      <c r="O89" s="436"/>
      <c r="P89" s="451"/>
      <c r="Q89" s="45"/>
      <c r="R89" s="319"/>
      <c r="S89" s="130"/>
      <c r="T89" s="130"/>
      <c r="U89" s="130"/>
      <c r="V89" s="157"/>
      <c r="W89" s="46"/>
      <c r="X89" s="47"/>
      <c r="Y89" s="68"/>
      <c r="Z89" s="68"/>
      <c r="AA89" s="34"/>
      <c r="AB89" s="48"/>
      <c r="AC89" s="170"/>
      <c r="AD89" s="170"/>
      <c r="AE89" s="476"/>
      <c r="AF89" s="2"/>
      <c r="AG89" s="2"/>
      <c r="AH89" s="2"/>
      <c r="AI89" s="2"/>
      <c r="AJ89" s="2"/>
      <c r="AK89" s="2"/>
      <c r="AL89" s="2"/>
      <c r="AM89" s="2"/>
      <c r="AN89" s="2"/>
      <c r="AO89" s="2"/>
      <c r="AP89" s="2"/>
      <c r="AQ89" s="2"/>
      <c r="AR89" s="2"/>
      <c r="AS89" s="2"/>
      <c r="AT89" s="2"/>
      <c r="AU89" s="2"/>
    </row>
    <row r="90" spans="1:47" ht="18" customHeight="1" x14ac:dyDescent="0.25">
      <c r="A90" s="583"/>
      <c r="B90" s="433"/>
      <c r="C90" s="436"/>
      <c r="D90" s="436"/>
      <c r="E90" s="436"/>
      <c r="F90" s="436"/>
      <c r="G90" s="436"/>
      <c r="H90" s="436"/>
      <c r="I90" s="436"/>
      <c r="J90" s="436"/>
      <c r="K90" s="436"/>
      <c r="L90" s="430"/>
      <c r="M90" s="430"/>
      <c r="N90" s="436"/>
      <c r="O90" s="436"/>
      <c r="P90" s="451"/>
      <c r="Q90" s="45"/>
      <c r="R90" s="319"/>
      <c r="S90" s="130"/>
      <c r="T90" s="130"/>
      <c r="U90" s="130"/>
      <c r="V90" s="157"/>
      <c r="W90" s="46"/>
      <c r="X90" s="47"/>
      <c r="Y90" s="68"/>
      <c r="Z90" s="68"/>
      <c r="AA90" s="34"/>
      <c r="AB90" s="48"/>
      <c r="AC90" s="170"/>
      <c r="AD90" s="170"/>
      <c r="AE90" s="476"/>
      <c r="AF90" s="2"/>
      <c r="AG90" s="2"/>
      <c r="AH90" s="2"/>
      <c r="AI90" s="2"/>
      <c r="AJ90" s="2"/>
      <c r="AK90" s="2"/>
      <c r="AL90" s="2"/>
      <c r="AM90" s="2"/>
      <c r="AN90" s="2"/>
      <c r="AO90" s="2"/>
      <c r="AP90" s="2"/>
      <c r="AQ90" s="2"/>
      <c r="AR90" s="2"/>
      <c r="AS90" s="2"/>
      <c r="AT90" s="2"/>
      <c r="AU90" s="2"/>
    </row>
    <row r="91" spans="1:47" ht="18" customHeight="1" x14ac:dyDescent="0.25">
      <c r="A91" s="583"/>
      <c r="B91" s="433"/>
      <c r="C91" s="436"/>
      <c r="D91" s="436"/>
      <c r="E91" s="436"/>
      <c r="F91" s="436"/>
      <c r="G91" s="436"/>
      <c r="H91" s="436"/>
      <c r="I91" s="436"/>
      <c r="J91" s="436"/>
      <c r="K91" s="436"/>
      <c r="L91" s="430"/>
      <c r="M91" s="430"/>
      <c r="N91" s="436"/>
      <c r="O91" s="436"/>
      <c r="P91" s="451"/>
      <c r="Q91" s="45"/>
      <c r="R91" s="319"/>
      <c r="S91" s="130"/>
      <c r="T91" s="130"/>
      <c r="U91" s="130"/>
      <c r="V91" s="157"/>
      <c r="W91" s="46"/>
      <c r="X91" s="47"/>
      <c r="Y91" s="68"/>
      <c r="Z91" s="68"/>
      <c r="AA91" s="34"/>
      <c r="AB91" s="48"/>
      <c r="AC91" s="170"/>
      <c r="AD91" s="170"/>
      <c r="AE91" s="476"/>
      <c r="AF91" s="2"/>
      <c r="AG91" s="2"/>
      <c r="AH91" s="2"/>
      <c r="AI91" s="2"/>
      <c r="AJ91" s="2"/>
      <c r="AK91" s="2"/>
      <c r="AL91" s="2"/>
      <c r="AM91" s="2"/>
      <c r="AN91" s="2"/>
      <c r="AO91" s="2"/>
      <c r="AP91" s="2"/>
      <c r="AQ91" s="2"/>
      <c r="AR91" s="2"/>
      <c r="AS91" s="2"/>
      <c r="AT91" s="2"/>
      <c r="AU91" s="2"/>
    </row>
    <row r="92" spans="1:47" ht="18" customHeight="1" x14ac:dyDescent="0.25">
      <c r="A92" s="583"/>
      <c r="B92" s="433"/>
      <c r="C92" s="436"/>
      <c r="D92" s="436"/>
      <c r="E92" s="436"/>
      <c r="F92" s="436"/>
      <c r="G92" s="436"/>
      <c r="H92" s="436"/>
      <c r="I92" s="436"/>
      <c r="J92" s="436"/>
      <c r="K92" s="436"/>
      <c r="L92" s="430"/>
      <c r="M92" s="430"/>
      <c r="N92" s="436"/>
      <c r="O92" s="436"/>
      <c r="P92" s="451"/>
      <c r="Q92" s="45"/>
      <c r="R92" s="319"/>
      <c r="S92" s="130"/>
      <c r="T92" s="130"/>
      <c r="U92" s="130"/>
      <c r="V92" s="157"/>
      <c r="W92" s="46"/>
      <c r="X92" s="47"/>
      <c r="Y92" s="68"/>
      <c r="Z92" s="68"/>
      <c r="AA92" s="34"/>
      <c r="AB92" s="48"/>
      <c r="AC92" s="170"/>
      <c r="AD92" s="170"/>
      <c r="AE92" s="476"/>
      <c r="AF92" s="2"/>
      <c r="AG92" s="2"/>
      <c r="AH92" s="2"/>
      <c r="AI92" s="2"/>
      <c r="AJ92" s="2"/>
      <c r="AK92" s="2"/>
      <c r="AL92" s="2"/>
      <c r="AM92" s="2"/>
      <c r="AN92" s="2"/>
      <c r="AO92" s="2"/>
      <c r="AP92" s="2"/>
      <c r="AQ92" s="2"/>
      <c r="AR92" s="2"/>
      <c r="AS92" s="2"/>
      <c r="AT92" s="2"/>
      <c r="AU92" s="2"/>
    </row>
    <row r="93" spans="1:47" ht="18" customHeight="1" x14ac:dyDescent="0.25">
      <c r="A93" s="583"/>
      <c r="B93" s="433"/>
      <c r="C93" s="436"/>
      <c r="D93" s="436"/>
      <c r="E93" s="436"/>
      <c r="F93" s="436"/>
      <c r="G93" s="436"/>
      <c r="H93" s="436"/>
      <c r="I93" s="436"/>
      <c r="J93" s="436"/>
      <c r="K93" s="436"/>
      <c r="L93" s="430"/>
      <c r="M93" s="430"/>
      <c r="N93" s="436"/>
      <c r="O93" s="436"/>
      <c r="P93" s="451"/>
      <c r="Q93" s="45"/>
      <c r="R93" s="319"/>
      <c r="S93" s="130"/>
      <c r="T93" s="130"/>
      <c r="U93" s="130"/>
      <c r="V93" s="157"/>
      <c r="W93" s="46"/>
      <c r="X93" s="47"/>
      <c r="Y93" s="68"/>
      <c r="Z93" s="68"/>
      <c r="AA93" s="34"/>
      <c r="AB93" s="48"/>
      <c r="AC93" s="170"/>
      <c r="AD93" s="170"/>
      <c r="AE93" s="476"/>
      <c r="AF93" s="2"/>
      <c r="AG93" s="2"/>
      <c r="AH93" s="2"/>
      <c r="AI93" s="2"/>
      <c r="AJ93" s="2"/>
      <c r="AK93" s="2"/>
      <c r="AL93" s="2"/>
      <c r="AM93" s="2"/>
      <c r="AN93" s="2"/>
      <c r="AO93" s="2"/>
      <c r="AP93" s="2"/>
      <c r="AQ93" s="2"/>
      <c r="AR93" s="2"/>
      <c r="AS93" s="2"/>
      <c r="AT93" s="2"/>
      <c r="AU93" s="2"/>
    </row>
    <row r="94" spans="1:47" ht="18" customHeight="1" x14ac:dyDescent="0.25">
      <c r="A94" s="583"/>
      <c r="B94" s="433"/>
      <c r="C94" s="436"/>
      <c r="D94" s="436"/>
      <c r="E94" s="436"/>
      <c r="F94" s="436"/>
      <c r="G94" s="436"/>
      <c r="H94" s="436"/>
      <c r="I94" s="436"/>
      <c r="J94" s="436"/>
      <c r="K94" s="436"/>
      <c r="L94" s="430"/>
      <c r="M94" s="430"/>
      <c r="N94" s="436"/>
      <c r="O94" s="436"/>
      <c r="P94" s="451"/>
      <c r="Q94" s="45"/>
      <c r="R94" s="319"/>
      <c r="S94" s="130"/>
      <c r="T94" s="130"/>
      <c r="U94" s="130"/>
      <c r="V94" s="157"/>
      <c r="W94" s="46"/>
      <c r="X94" s="47"/>
      <c r="Y94" s="68"/>
      <c r="Z94" s="68"/>
      <c r="AA94" s="34"/>
      <c r="AB94" s="48"/>
      <c r="AC94" s="170"/>
      <c r="AD94" s="170"/>
      <c r="AE94" s="476"/>
      <c r="AF94" s="2"/>
      <c r="AG94" s="2"/>
      <c r="AH94" s="2"/>
      <c r="AI94" s="2"/>
      <c r="AJ94" s="2"/>
      <c r="AK94" s="2"/>
      <c r="AL94" s="2"/>
      <c r="AM94" s="2"/>
      <c r="AN94" s="2"/>
      <c r="AO94" s="2"/>
      <c r="AP94" s="2"/>
      <c r="AQ94" s="2"/>
      <c r="AR94" s="2"/>
      <c r="AS94" s="2"/>
      <c r="AT94" s="2"/>
      <c r="AU94" s="2"/>
    </row>
    <row r="95" spans="1:47" ht="18" customHeight="1" x14ac:dyDescent="0.25">
      <c r="A95" s="583"/>
      <c r="B95" s="433"/>
      <c r="C95" s="436"/>
      <c r="D95" s="436"/>
      <c r="E95" s="436"/>
      <c r="F95" s="436"/>
      <c r="G95" s="436"/>
      <c r="H95" s="436"/>
      <c r="I95" s="436"/>
      <c r="J95" s="436"/>
      <c r="K95" s="436"/>
      <c r="L95" s="430"/>
      <c r="M95" s="430"/>
      <c r="N95" s="436"/>
      <c r="O95" s="436"/>
      <c r="P95" s="451"/>
      <c r="Q95" s="45"/>
      <c r="R95" s="319"/>
      <c r="S95" s="130"/>
      <c r="T95" s="130"/>
      <c r="U95" s="130"/>
      <c r="V95" s="157"/>
      <c r="W95" s="46"/>
      <c r="X95" s="47"/>
      <c r="Y95" s="68"/>
      <c r="Z95" s="68"/>
      <c r="AA95" s="34"/>
      <c r="AB95" s="48"/>
      <c r="AC95" s="170"/>
      <c r="AD95" s="170"/>
      <c r="AE95" s="476"/>
      <c r="AF95" s="2"/>
      <c r="AG95" s="2"/>
      <c r="AH95" s="2"/>
      <c r="AI95" s="2"/>
      <c r="AJ95" s="2"/>
      <c r="AK95" s="2"/>
      <c r="AL95" s="2"/>
      <c r="AM95" s="2"/>
      <c r="AN95" s="2"/>
      <c r="AO95" s="2"/>
      <c r="AP95" s="2"/>
      <c r="AQ95" s="2"/>
      <c r="AR95" s="2"/>
      <c r="AS95" s="2"/>
      <c r="AT95" s="2"/>
      <c r="AU95" s="2"/>
    </row>
    <row r="96" spans="1:47" ht="18" customHeight="1" x14ac:dyDescent="0.25">
      <c r="A96" s="583"/>
      <c r="B96" s="433"/>
      <c r="C96" s="436"/>
      <c r="D96" s="436"/>
      <c r="E96" s="436"/>
      <c r="F96" s="436"/>
      <c r="G96" s="436"/>
      <c r="H96" s="436"/>
      <c r="I96" s="436"/>
      <c r="J96" s="436"/>
      <c r="K96" s="436"/>
      <c r="L96" s="430"/>
      <c r="M96" s="430"/>
      <c r="N96" s="436"/>
      <c r="O96" s="436"/>
      <c r="P96" s="451"/>
      <c r="Q96" s="45"/>
      <c r="R96" s="319"/>
      <c r="S96" s="130"/>
      <c r="T96" s="130"/>
      <c r="U96" s="130"/>
      <c r="V96" s="157"/>
      <c r="W96" s="46"/>
      <c r="X96" s="47"/>
      <c r="Y96" s="68"/>
      <c r="Z96" s="68"/>
      <c r="AA96" s="34"/>
      <c r="AB96" s="48"/>
      <c r="AC96" s="170"/>
      <c r="AD96" s="170"/>
      <c r="AE96" s="476"/>
      <c r="AF96" s="2"/>
      <c r="AG96" s="2"/>
      <c r="AH96" s="2"/>
      <c r="AI96" s="2"/>
      <c r="AJ96" s="2"/>
      <c r="AK96" s="2"/>
      <c r="AL96" s="2"/>
      <c r="AM96" s="2"/>
      <c r="AN96" s="2"/>
      <c r="AO96" s="2"/>
      <c r="AP96" s="2"/>
      <c r="AQ96" s="2"/>
      <c r="AR96" s="2"/>
      <c r="AS96" s="2"/>
      <c r="AT96" s="2"/>
      <c r="AU96" s="2"/>
    </row>
    <row r="97" spans="1:47" ht="18" customHeight="1" x14ac:dyDescent="0.25">
      <c r="A97" s="583"/>
      <c r="B97" s="433"/>
      <c r="C97" s="436"/>
      <c r="D97" s="436"/>
      <c r="E97" s="436"/>
      <c r="F97" s="436"/>
      <c r="G97" s="436"/>
      <c r="H97" s="436"/>
      <c r="I97" s="436"/>
      <c r="J97" s="436"/>
      <c r="K97" s="436"/>
      <c r="L97" s="430"/>
      <c r="M97" s="430"/>
      <c r="N97" s="436"/>
      <c r="O97" s="436"/>
      <c r="P97" s="451"/>
      <c r="Q97" s="45"/>
      <c r="R97" s="319"/>
      <c r="S97" s="130"/>
      <c r="T97" s="130"/>
      <c r="U97" s="130"/>
      <c r="V97" s="157"/>
      <c r="W97" s="46"/>
      <c r="X97" s="47"/>
      <c r="Y97" s="68"/>
      <c r="Z97" s="68"/>
      <c r="AA97" s="34"/>
      <c r="AB97" s="48"/>
      <c r="AC97" s="170"/>
      <c r="AD97" s="170"/>
      <c r="AE97" s="476"/>
      <c r="AF97" s="2"/>
      <c r="AG97" s="2"/>
      <c r="AH97" s="2"/>
      <c r="AI97" s="2"/>
      <c r="AJ97" s="2"/>
      <c r="AK97" s="2"/>
      <c r="AL97" s="2"/>
      <c r="AM97" s="2"/>
      <c r="AN97" s="2"/>
      <c r="AO97" s="2"/>
      <c r="AP97" s="2"/>
      <c r="AQ97" s="2"/>
      <c r="AR97" s="2"/>
      <c r="AS97" s="2"/>
      <c r="AT97" s="2"/>
      <c r="AU97" s="2"/>
    </row>
    <row r="98" spans="1:47" ht="18" customHeight="1" x14ac:dyDescent="0.25">
      <c r="A98" s="583"/>
      <c r="B98" s="433"/>
      <c r="C98" s="436"/>
      <c r="D98" s="436"/>
      <c r="E98" s="436"/>
      <c r="F98" s="436"/>
      <c r="G98" s="436"/>
      <c r="H98" s="436"/>
      <c r="I98" s="436"/>
      <c r="J98" s="436"/>
      <c r="K98" s="436"/>
      <c r="L98" s="430"/>
      <c r="M98" s="430"/>
      <c r="N98" s="436"/>
      <c r="O98" s="436"/>
      <c r="P98" s="451"/>
      <c r="Q98" s="45"/>
      <c r="R98" s="319"/>
      <c r="S98" s="130"/>
      <c r="T98" s="130"/>
      <c r="U98" s="130"/>
      <c r="V98" s="157"/>
      <c r="W98" s="46"/>
      <c r="X98" s="47"/>
      <c r="Y98" s="68"/>
      <c r="Z98" s="68"/>
      <c r="AA98" s="34"/>
      <c r="AB98" s="48"/>
      <c r="AC98" s="170"/>
      <c r="AD98" s="170"/>
      <c r="AE98" s="476"/>
      <c r="AF98" s="2"/>
      <c r="AG98" s="2"/>
      <c r="AH98" s="2"/>
      <c r="AI98" s="2"/>
      <c r="AJ98" s="2"/>
      <c r="AK98" s="2"/>
      <c r="AL98" s="2"/>
      <c r="AM98" s="2"/>
      <c r="AN98" s="2"/>
      <c r="AO98" s="2"/>
      <c r="AP98" s="2"/>
      <c r="AQ98" s="2"/>
      <c r="AR98" s="2"/>
      <c r="AS98" s="2"/>
      <c r="AT98" s="2"/>
      <c r="AU98" s="2"/>
    </row>
    <row r="99" spans="1:47" ht="18" customHeight="1" x14ac:dyDescent="0.25">
      <c r="A99" s="583"/>
      <c r="B99" s="433"/>
      <c r="C99" s="436"/>
      <c r="D99" s="436"/>
      <c r="E99" s="436"/>
      <c r="F99" s="436"/>
      <c r="G99" s="436"/>
      <c r="H99" s="436"/>
      <c r="I99" s="436"/>
      <c r="J99" s="436"/>
      <c r="K99" s="436"/>
      <c r="L99" s="430"/>
      <c r="M99" s="430"/>
      <c r="N99" s="436"/>
      <c r="O99" s="436"/>
      <c r="P99" s="451"/>
      <c r="Q99" s="45"/>
      <c r="R99" s="319"/>
      <c r="S99" s="130"/>
      <c r="T99" s="130"/>
      <c r="U99" s="130"/>
      <c r="V99" s="157"/>
      <c r="W99" s="46"/>
      <c r="X99" s="47"/>
      <c r="Y99" s="68"/>
      <c r="Z99" s="68"/>
      <c r="AA99" s="34"/>
      <c r="AB99" s="48"/>
      <c r="AC99" s="170"/>
      <c r="AD99" s="170"/>
      <c r="AE99" s="476"/>
      <c r="AF99" s="2"/>
      <c r="AG99" s="2"/>
      <c r="AH99" s="2"/>
      <c r="AI99" s="2"/>
      <c r="AJ99" s="2"/>
      <c r="AK99" s="2"/>
      <c r="AL99" s="2"/>
      <c r="AM99" s="2"/>
      <c r="AN99" s="2"/>
      <c r="AO99" s="2"/>
      <c r="AP99" s="2"/>
      <c r="AQ99" s="2"/>
      <c r="AR99" s="2"/>
      <c r="AS99" s="2"/>
      <c r="AT99" s="2"/>
      <c r="AU99" s="2"/>
    </row>
    <row r="100" spans="1:47" ht="18" customHeight="1" x14ac:dyDescent="0.25">
      <c r="A100" s="583"/>
      <c r="B100" s="433"/>
      <c r="C100" s="436"/>
      <c r="D100" s="436"/>
      <c r="E100" s="436"/>
      <c r="F100" s="436"/>
      <c r="G100" s="436"/>
      <c r="H100" s="436"/>
      <c r="I100" s="436"/>
      <c r="J100" s="436"/>
      <c r="K100" s="436"/>
      <c r="L100" s="430"/>
      <c r="M100" s="430"/>
      <c r="N100" s="436"/>
      <c r="O100" s="436"/>
      <c r="P100" s="451"/>
      <c r="Q100" s="45"/>
      <c r="R100" s="319"/>
      <c r="S100" s="130"/>
      <c r="T100" s="130"/>
      <c r="U100" s="130"/>
      <c r="V100" s="157"/>
      <c r="W100" s="46"/>
      <c r="X100" s="47"/>
      <c r="Y100" s="68"/>
      <c r="Z100" s="68"/>
      <c r="AA100" s="34"/>
      <c r="AB100" s="48"/>
      <c r="AC100" s="170"/>
      <c r="AD100" s="170"/>
      <c r="AE100" s="476"/>
      <c r="AF100" s="2"/>
      <c r="AG100" s="2"/>
      <c r="AH100" s="2"/>
      <c r="AI100" s="2"/>
      <c r="AJ100" s="2"/>
      <c r="AK100" s="2"/>
      <c r="AL100" s="2"/>
      <c r="AM100" s="2"/>
      <c r="AN100" s="2"/>
      <c r="AO100" s="2"/>
      <c r="AP100" s="2"/>
      <c r="AQ100" s="2"/>
      <c r="AR100" s="2"/>
      <c r="AS100" s="2"/>
      <c r="AT100" s="2"/>
      <c r="AU100" s="2"/>
    </row>
    <row r="101" spans="1:47" ht="18" customHeight="1" x14ac:dyDescent="0.25">
      <c r="A101" s="583"/>
      <c r="B101" s="433"/>
      <c r="C101" s="436"/>
      <c r="D101" s="436"/>
      <c r="E101" s="436"/>
      <c r="F101" s="436"/>
      <c r="G101" s="436"/>
      <c r="H101" s="436"/>
      <c r="I101" s="436"/>
      <c r="J101" s="436"/>
      <c r="K101" s="436"/>
      <c r="L101" s="430"/>
      <c r="M101" s="430"/>
      <c r="N101" s="436"/>
      <c r="O101" s="436"/>
      <c r="P101" s="451"/>
      <c r="Q101" s="45"/>
      <c r="R101" s="319"/>
      <c r="S101" s="130"/>
      <c r="T101" s="130"/>
      <c r="U101" s="130"/>
      <c r="V101" s="157"/>
      <c r="W101" s="46"/>
      <c r="X101" s="47"/>
      <c r="Y101" s="68"/>
      <c r="Z101" s="68"/>
      <c r="AA101" s="34"/>
      <c r="AB101" s="48"/>
      <c r="AC101" s="170"/>
      <c r="AD101" s="170"/>
      <c r="AE101" s="476"/>
      <c r="AF101" s="2"/>
      <c r="AG101" s="2"/>
      <c r="AH101" s="2"/>
      <c r="AI101" s="2"/>
      <c r="AJ101" s="2"/>
      <c r="AK101" s="2"/>
      <c r="AL101" s="2"/>
      <c r="AM101" s="2"/>
      <c r="AN101" s="2"/>
      <c r="AO101" s="2"/>
      <c r="AP101" s="2"/>
      <c r="AQ101" s="2"/>
      <c r="AR101" s="2"/>
      <c r="AS101" s="2"/>
      <c r="AT101" s="2"/>
      <c r="AU101" s="2"/>
    </row>
    <row r="102" spans="1:47" ht="18" customHeight="1" x14ac:dyDescent="0.25">
      <c r="A102" s="583"/>
      <c r="B102" s="433"/>
      <c r="C102" s="436"/>
      <c r="D102" s="436"/>
      <c r="E102" s="436"/>
      <c r="F102" s="436"/>
      <c r="G102" s="436"/>
      <c r="H102" s="436"/>
      <c r="I102" s="436"/>
      <c r="J102" s="436"/>
      <c r="K102" s="436"/>
      <c r="L102" s="430"/>
      <c r="M102" s="430"/>
      <c r="N102" s="436"/>
      <c r="O102" s="436"/>
      <c r="P102" s="451"/>
      <c r="Q102" s="45"/>
      <c r="R102" s="319"/>
      <c r="S102" s="130"/>
      <c r="T102" s="130"/>
      <c r="U102" s="130"/>
      <c r="V102" s="157"/>
      <c r="W102" s="46"/>
      <c r="X102" s="47"/>
      <c r="Y102" s="68"/>
      <c r="Z102" s="68"/>
      <c r="AA102" s="34"/>
      <c r="AB102" s="48"/>
      <c r="AC102" s="170"/>
      <c r="AD102" s="170"/>
      <c r="AE102" s="476"/>
      <c r="AF102" s="2"/>
      <c r="AG102" s="2"/>
      <c r="AH102" s="2"/>
      <c r="AI102" s="2"/>
      <c r="AJ102" s="2"/>
      <c r="AK102" s="2"/>
      <c r="AL102" s="2"/>
      <c r="AM102" s="2"/>
      <c r="AN102" s="2"/>
      <c r="AO102" s="2"/>
      <c r="AP102" s="2"/>
      <c r="AQ102" s="2"/>
      <c r="AR102" s="2"/>
      <c r="AS102" s="2"/>
      <c r="AT102" s="2"/>
      <c r="AU102" s="2"/>
    </row>
    <row r="103" spans="1:47" ht="18" customHeight="1" x14ac:dyDescent="0.25">
      <c r="A103" s="583"/>
      <c r="B103" s="433"/>
      <c r="C103" s="436"/>
      <c r="D103" s="436"/>
      <c r="E103" s="436"/>
      <c r="F103" s="436"/>
      <c r="G103" s="436"/>
      <c r="H103" s="436"/>
      <c r="I103" s="436"/>
      <c r="J103" s="436"/>
      <c r="K103" s="436"/>
      <c r="L103" s="430"/>
      <c r="M103" s="430"/>
      <c r="N103" s="436"/>
      <c r="O103" s="436"/>
      <c r="P103" s="451"/>
      <c r="Q103" s="45"/>
      <c r="R103" s="319"/>
      <c r="S103" s="130"/>
      <c r="T103" s="130"/>
      <c r="U103" s="130"/>
      <c r="V103" s="157"/>
      <c r="W103" s="46"/>
      <c r="X103" s="47"/>
      <c r="Y103" s="68"/>
      <c r="Z103" s="68"/>
      <c r="AA103" s="34"/>
      <c r="AB103" s="48"/>
      <c r="AC103" s="170"/>
      <c r="AD103" s="170"/>
      <c r="AE103" s="476"/>
      <c r="AF103" s="2"/>
      <c r="AG103" s="2"/>
      <c r="AH103" s="2"/>
      <c r="AI103" s="2"/>
      <c r="AJ103" s="2"/>
      <c r="AK103" s="2"/>
      <c r="AL103" s="2"/>
      <c r="AM103" s="2"/>
      <c r="AN103" s="2"/>
      <c r="AO103" s="2"/>
      <c r="AP103" s="2"/>
      <c r="AQ103" s="2"/>
      <c r="AR103" s="2"/>
      <c r="AS103" s="2"/>
      <c r="AT103" s="2"/>
      <c r="AU103" s="2"/>
    </row>
    <row r="104" spans="1:47" ht="18" customHeight="1" x14ac:dyDescent="0.25">
      <c r="A104" s="583"/>
      <c r="B104" s="433"/>
      <c r="C104" s="436"/>
      <c r="D104" s="436"/>
      <c r="E104" s="436"/>
      <c r="F104" s="436"/>
      <c r="G104" s="436"/>
      <c r="H104" s="436"/>
      <c r="I104" s="436"/>
      <c r="J104" s="436"/>
      <c r="K104" s="436"/>
      <c r="L104" s="430"/>
      <c r="M104" s="430"/>
      <c r="N104" s="436"/>
      <c r="O104" s="436"/>
      <c r="P104" s="451"/>
      <c r="Q104" s="45"/>
      <c r="R104" s="311"/>
      <c r="S104" s="147"/>
      <c r="T104" s="147"/>
      <c r="U104" s="147"/>
      <c r="V104" s="148"/>
      <c r="W104" s="32"/>
      <c r="X104" s="68"/>
      <c r="Y104" s="68"/>
      <c r="Z104" s="68"/>
      <c r="AA104" s="34"/>
      <c r="AB104" s="48"/>
      <c r="AC104" s="170"/>
      <c r="AD104" s="170"/>
      <c r="AE104" s="476"/>
      <c r="AF104" s="2"/>
      <c r="AG104" s="2"/>
      <c r="AH104" s="2"/>
      <c r="AI104" s="2"/>
      <c r="AJ104" s="2"/>
      <c r="AK104" s="2"/>
      <c r="AL104" s="2"/>
      <c r="AM104" s="2"/>
      <c r="AN104" s="2"/>
      <c r="AO104" s="2"/>
      <c r="AP104" s="2"/>
      <c r="AQ104" s="2"/>
      <c r="AR104" s="2"/>
      <c r="AS104" s="2"/>
      <c r="AT104" s="2"/>
      <c r="AU104" s="2"/>
    </row>
    <row r="105" spans="1:47" ht="18" customHeight="1" x14ac:dyDescent="0.25">
      <c r="A105" s="583"/>
      <c r="B105" s="434"/>
      <c r="C105" s="437"/>
      <c r="D105" s="437"/>
      <c r="E105" s="437"/>
      <c r="F105" s="437"/>
      <c r="G105" s="437"/>
      <c r="H105" s="437"/>
      <c r="I105" s="437"/>
      <c r="J105" s="437"/>
      <c r="K105" s="437"/>
      <c r="L105" s="446"/>
      <c r="M105" s="446"/>
      <c r="N105" s="437"/>
      <c r="O105" s="437"/>
      <c r="P105" s="454"/>
      <c r="Q105" s="49"/>
      <c r="R105" s="312"/>
      <c r="S105" s="50"/>
      <c r="T105" s="50"/>
      <c r="U105" s="50"/>
      <c r="V105" s="135"/>
      <c r="W105" s="136"/>
      <c r="X105" s="54"/>
      <c r="Y105" s="54"/>
      <c r="Z105" s="54"/>
      <c r="AA105" s="55"/>
      <c r="AB105" s="56"/>
      <c r="AC105" s="57"/>
      <c r="AD105" s="57"/>
      <c r="AE105" s="479"/>
      <c r="AF105" s="2"/>
      <c r="AG105" s="2"/>
      <c r="AH105" s="2"/>
      <c r="AI105" s="2"/>
      <c r="AJ105" s="2"/>
      <c r="AK105" s="2"/>
      <c r="AL105" s="2"/>
      <c r="AM105" s="2"/>
      <c r="AN105" s="2"/>
      <c r="AO105" s="2"/>
      <c r="AP105" s="2"/>
      <c r="AQ105" s="2"/>
      <c r="AR105" s="2"/>
      <c r="AS105" s="2"/>
      <c r="AT105" s="2"/>
      <c r="AU105" s="2"/>
    </row>
    <row r="106" spans="1:47" ht="22.5" customHeight="1" x14ac:dyDescent="0.25">
      <c r="A106" s="586"/>
      <c r="B106" s="364"/>
      <c r="C106" s="364"/>
      <c r="D106" s="364"/>
      <c r="E106" s="364"/>
      <c r="F106" s="364"/>
      <c r="G106" s="364"/>
      <c r="H106" s="364"/>
      <c r="I106" s="364"/>
      <c r="J106" s="364"/>
      <c r="K106" s="364"/>
      <c r="L106" s="365"/>
      <c r="M106" s="365"/>
      <c r="N106" s="364"/>
      <c r="O106" s="364"/>
      <c r="P106" s="366"/>
      <c r="Q106" s="526" t="s">
        <v>186</v>
      </c>
      <c r="R106" s="527"/>
      <c r="S106" s="527"/>
      <c r="T106" s="527"/>
      <c r="U106" s="527"/>
      <c r="V106" s="527"/>
      <c r="W106" s="527"/>
      <c r="X106" s="527"/>
      <c r="Y106" s="527"/>
      <c r="Z106" s="367" t="s">
        <v>187</v>
      </c>
      <c r="AA106" s="183">
        <f>SUM(AA10:AA105)</f>
        <v>202900.48729600001</v>
      </c>
      <c r="AB106" s="529"/>
      <c r="AC106" s="530"/>
      <c r="AD106" s="530"/>
      <c r="AE106" s="531"/>
      <c r="AF106" s="2"/>
      <c r="AG106" s="2"/>
      <c r="AH106" s="2"/>
      <c r="AI106" s="2"/>
      <c r="AJ106" s="2"/>
      <c r="AK106" s="2"/>
      <c r="AL106" s="2"/>
      <c r="AM106" s="2"/>
      <c r="AN106" s="2"/>
      <c r="AO106" s="2"/>
      <c r="AP106" s="2"/>
      <c r="AQ106" s="2"/>
      <c r="AR106" s="2"/>
      <c r="AS106" s="2"/>
      <c r="AT106" s="2"/>
      <c r="AU106" s="2"/>
    </row>
    <row r="107" spans="1:47" ht="19.5" customHeight="1" x14ac:dyDescent="0.25">
      <c r="A107" s="587" t="s">
        <v>188</v>
      </c>
      <c r="B107" s="438" t="s">
        <v>189</v>
      </c>
      <c r="C107" s="440" t="s">
        <v>190</v>
      </c>
      <c r="D107" s="440" t="s">
        <v>191</v>
      </c>
      <c r="E107" s="440" t="s">
        <v>192</v>
      </c>
      <c r="F107" s="442" t="s">
        <v>193</v>
      </c>
      <c r="G107" s="440" t="s">
        <v>51</v>
      </c>
      <c r="H107" s="440" t="s">
        <v>194</v>
      </c>
      <c r="I107" s="440" t="s">
        <v>195</v>
      </c>
      <c r="J107" s="440" t="s">
        <v>196</v>
      </c>
      <c r="K107" s="440" t="s">
        <v>197</v>
      </c>
      <c r="L107" s="458">
        <v>2</v>
      </c>
      <c r="M107" s="458">
        <v>2</v>
      </c>
      <c r="N107" s="440" t="s">
        <v>198</v>
      </c>
      <c r="O107" s="440" t="s">
        <v>199</v>
      </c>
      <c r="P107" s="459" t="s">
        <v>200</v>
      </c>
      <c r="Q107" s="16" t="s">
        <v>76</v>
      </c>
      <c r="R107" s="321" t="s">
        <v>77</v>
      </c>
      <c r="S107" s="137"/>
      <c r="T107" s="69" t="s">
        <v>61</v>
      </c>
      <c r="U107" s="70" t="s">
        <v>62</v>
      </c>
      <c r="V107" s="138"/>
      <c r="W107" s="139"/>
      <c r="X107" s="23"/>
      <c r="Y107" s="23" t="str">
        <f t="shared" ref="Y107:Y111" si="14">IF(V107=0," ",V107*X107)</f>
        <v xml:space="preserve"> </v>
      </c>
      <c r="Z107" s="23" t="str">
        <f>IF(V107=0," ",(Y107*12%)+Y107)</f>
        <v xml:space="preserve"> </v>
      </c>
      <c r="AA107" s="24">
        <f>SUM(Z108:Z111)</f>
        <v>23.443296000000004</v>
      </c>
      <c r="AB107" s="140"/>
      <c r="AC107" s="25"/>
      <c r="AD107" s="25"/>
      <c r="AE107" s="488" t="s">
        <v>201</v>
      </c>
      <c r="AF107" s="2"/>
      <c r="AG107" s="2"/>
      <c r="AH107" s="2"/>
      <c r="AI107" s="2"/>
      <c r="AJ107" s="2"/>
      <c r="AK107" s="2"/>
      <c r="AL107" s="2"/>
      <c r="AM107" s="2"/>
      <c r="AN107" s="2"/>
      <c r="AO107" s="2"/>
      <c r="AP107" s="2"/>
      <c r="AQ107" s="2"/>
      <c r="AR107" s="2"/>
      <c r="AS107" s="2"/>
      <c r="AT107" s="2"/>
      <c r="AU107" s="2"/>
    </row>
    <row r="108" spans="1:47" ht="19.5" customHeight="1" x14ac:dyDescent="0.25">
      <c r="A108" s="583"/>
      <c r="B108" s="433"/>
      <c r="C108" s="436"/>
      <c r="D108" s="436"/>
      <c r="E108" s="436"/>
      <c r="F108" s="436"/>
      <c r="G108" s="436"/>
      <c r="H108" s="436"/>
      <c r="I108" s="436"/>
      <c r="J108" s="436"/>
      <c r="K108" s="436"/>
      <c r="L108" s="430"/>
      <c r="M108" s="430"/>
      <c r="N108" s="436"/>
      <c r="O108" s="436"/>
      <c r="P108" s="451"/>
      <c r="Q108" s="45"/>
      <c r="R108" s="311" t="s">
        <v>202</v>
      </c>
      <c r="S108" s="147"/>
      <c r="T108" s="147"/>
      <c r="U108" s="147"/>
      <c r="V108" s="157">
        <v>4</v>
      </c>
      <c r="W108" s="46" t="s">
        <v>79</v>
      </c>
      <c r="X108" s="47">
        <v>2.95</v>
      </c>
      <c r="Y108" s="68">
        <f t="shared" si="14"/>
        <v>11.8</v>
      </c>
      <c r="Z108" s="68">
        <f>IF(V108=0," ",(Y108))</f>
        <v>11.8</v>
      </c>
      <c r="AA108" s="34"/>
      <c r="AB108" s="48"/>
      <c r="AC108" s="170" t="s">
        <v>63</v>
      </c>
      <c r="AD108" s="170"/>
      <c r="AE108" s="489"/>
      <c r="AF108" s="2"/>
      <c r="AG108" s="2"/>
      <c r="AH108" s="2"/>
      <c r="AI108" s="2"/>
      <c r="AJ108" s="2"/>
      <c r="AK108" s="2"/>
      <c r="AL108" s="2"/>
      <c r="AM108" s="2"/>
      <c r="AN108" s="2"/>
      <c r="AO108" s="2"/>
      <c r="AP108" s="2"/>
      <c r="AQ108" s="2"/>
      <c r="AR108" s="2"/>
      <c r="AS108" s="2"/>
      <c r="AT108" s="2"/>
      <c r="AU108" s="2"/>
    </row>
    <row r="109" spans="1:47" ht="19.5" customHeight="1" x14ac:dyDescent="0.25">
      <c r="A109" s="583"/>
      <c r="B109" s="433"/>
      <c r="C109" s="436"/>
      <c r="D109" s="436"/>
      <c r="E109" s="436"/>
      <c r="F109" s="436"/>
      <c r="G109" s="436"/>
      <c r="H109" s="436"/>
      <c r="I109" s="436"/>
      <c r="J109" s="436"/>
      <c r="K109" s="436"/>
      <c r="L109" s="430"/>
      <c r="M109" s="430"/>
      <c r="N109" s="436"/>
      <c r="O109" s="436"/>
      <c r="P109" s="451"/>
      <c r="Q109" s="45"/>
      <c r="R109" s="311" t="s">
        <v>203</v>
      </c>
      <c r="S109" s="147"/>
      <c r="T109" s="147"/>
      <c r="U109" s="147"/>
      <c r="V109" s="157">
        <v>6</v>
      </c>
      <c r="W109" s="46" t="s">
        <v>79</v>
      </c>
      <c r="X109" s="47">
        <v>1.496</v>
      </c>
      <c r="Y109" s="68">
        <f t="shared" si="14"/>
        <v>8.9759999999999991</v>
      </c>
      <c r="Z109" s="68">
        <f t="shared" ref="Z109:Z111" si="15">IF(V109=0," ",(Y109*12%)+Y109)</f>
        <v>10.05312</v>
      </c>
      <c r="AA109" s="34"/>
      <c r="AB109" s="48"/>
      <c r="AC109" s="170" t="s">
        <v>63</v>
      </c>
      <c r="AD109" s="170"/>
      <c r="AE109" s="489"/>
      <c r="AF109" s="2"/>
      <c r="AG109" s="2"/>
      <c r="AH109" s="2"/>
      <c r="AI109" s="2"/>
      <c r="AJ109" s="2"/>
      <c r="AK109" s="2"/>
      <c r="AL109" s="2"/>
      <c r="AM109" s="2"/>
      <c r="AN109" s="2"/>
      <c r="AO109" s="2"/>
      <c r="AP109" s="2"/>
      <c r="AQ109" s="2"/>
      <c r="AR109" s="2"/>
      <c r="AS109" s="2"/>
      <c r="AT109" s="2"/>
      <c r="AU109" s="2"/>
    </row>
    <row r="110" spans="1:47" ht="19.5" customHeight="1" x14ac:dyDescent="0.25">
      <c r="A110" s="583"/>
      <c r="B110" s="433"/>
      <c r="C110" s="436"/>
      <c r="D110" s="436"/>
      <c r="E110" s="436"/>
      <c r="F110" s="436"/>
      <c r="G110" s="436"/>
      <c r="H110" s="436"/>
      <c r="I110" s="436"/>
      <c r="J110" s="436"/>
      <c r="K110" s="436"/>
      <c r="L110" s="430"/>
      <c r="M110" s="430"/>
      <c r="N110" s="436"/>
      <c r="O110" s="436"/>
      <c r="P110" s="451"/>
      <c r="Q110" s="26"/>
      <c r="R110" s="311" t="s">
        <v>204</v>
      </c>
      <c r="S110" s="147"/>
      <c r="T110" s="147"/>
      <c r="U110" s="147"/>
      <c r="V110" s="157">
        <v>1</v>
      </c>
      <c r="W110" s="46" t="s">
        <v>84</v>
      </c>
      <c r="X110" s="47">
        <v>0.60940000000000005</v>
      </c>
      <c r="Y110" s="68">
        <f t="shared" si="14"/>
        <v>0.60940000000000005</v>
      </c>
      <c r="Z110" s="68">
        <f t="shared" si="15"/>
        <v>0.68252800000000002</v>
      </c>
      <c r="AA110" s="34"/>
      <c r="AB110" s="48"/>
      <c r="AC110" s="170" t="s">
        <v>63</v>
      </c>
      <c r="AD110" s="170"/>
      <c r="AE110" s="489"/>
      <c r="AF110" s="2"/>
      <c r="AG110" s="2"/>
      <c r="AH110" s="2"/>
      <c r="AI110" s="2"/>
      <c r="AJ110" s="2"/>
      <c r="AK110" s="2"/>
      <c r="AL110" s="2"/>
      <c r="AM110" s="2"/>
      <c r="AN110" s="2"/>
      <c r="AO110" s="2"/>
      <c r="AP110" s="2"/>
      <c r="AQ110" s="2"/>
      <c r="AR110" s="2"/>
      <c r="AS110" s="2"/>
      <c r="AT110" s="2"/>
      <c r="AU110" s="2"/>
    </row>
    <row r="111" spans="1:47" ht="19.5" customHeight="1" x14ac:dyDescent="0.25">
      <c r="A111" s="584"/>
      <c r="B111" s="439"/>
      <c r="C111" s="441"/>
      <c r="D111" s="441"/>
      <c r="E111" s="441"/>
      <c r="F111" s="441"/>
      <c r="G111" s="441"/>
      <c r="H111" s="441"/>
      <c r="I111" s="441"/>
      <c r="J111" s="441"/>
      <c r="K111" s="441"/>
      <c r="L111" s="431"/>
      <c r="M111" s="431"/>
      <c r="N111" s="441"/>
      <c r="O111" s="441"/>
      <c r="P111" s="452"/>
      <c r="Q111" s="102"/>
      <c r="R111" s="355" t="s">
        <v>205</v>
      </c>
      <c r="S111" s="356"/>
      <c r="T111" s="356"/>
      <c r="U111" s="356"/>
      <c r="V111" s="357">
        <v>4</v>
      </c>
      <c r="W111" s="358" t="s">
        <v>84</v>
      </c>
      <c r="X111" s="345">
        <v>0.2026</v>
      </c>
      <c r="Y111" s="346">
        <f t="shared" si="14"/>
        <v>0.81040000000000001</v>
      </c>
      <c r="Z111" s="346">
        <f t="shared" si="15"/>
        <v>0.90764800000000001</v>
      </c>
      <c r="AA111" s="347"/>
      <c r="AB111" s="359"/>
      <c r="AC111" s="348" t="s">
        <v>63</v>
      </c>
      <c r="AD111" s="348"/>
      <c r="AE111" s="490"/>
      <c r="AF111" s="2"/>
      <c r="AG111" s="2"/>
      <c r="AH111" s="2"/>
      <c r="AI111" s="2"/>
      <c r="AJ111" s="2"/>
      <c r="AK111" s="2"/>
      <c r="AL111" s="2"/>
      <c r="AM111" s="2"/>
      <c r="AN111" s="2"/>
      <c r="AO111" s="2"/>
      <c r="AP111" s="2"/>
      <c r="AQ111" s="2"/>
      <c r="AR111" s="2"/>
      <c r="AS111" s="2"/>
      <c r="AT111" s="2"/>
      <c r="AU111" s="2"/>
    </row>
    <row r="112" spans="1:47" ht="33.75" customHeight="1" x14ac:dyDescent="0.25">
      <c r="A112" s="585" t="s">
        <v>188</v>
      </c>
      <c r="B112" s="432" t="s">
        <v>189</v>
      </c>
      <c r="C112" s="435" t="s">
        <v>190</v>
      </c>
      <c r="D112" s="435" t="s">
        <v>191</v>
      </c>
      <c r="E112" s="435" t="s">
        <v>192</v>
      </c>
      <c r="F112" s="449" t="s">
        <v>193</v>
      </c>
      <c r="G112" s="435" t="s">
        <v>51</v>
      </c>
      <c r="H112" s="435" t="s">
        <v>194</v>
      </c>
      <c r="I112" s="435" t="s">
        <v>206</v>
      </c>
      <c r="J112" s="435" t="s">
        <v>207</v>
      </c>
      <c r="K112" s="435" t="s">
        <v>208</v>
      </c>
      <c r="L112" s="445">
        <v>20</v>
      </c>
      <c r="M112" s="445">
        <v>10</v>
      </c>
      <c r="N112" s="435" t="s">
        <v>209</v>
      </c>
      <c r="O112" s="435" t="s">
        <v>210</v>
      </c>
      <c r="P112" s="533" t="s">
        <v>211</v>
      </c>
      <c r="Q112" s="37" t="s">
        <v>143</v>
      </c>
      <c r="R112" s="314" t="s">
        <v>144</v>
      </c>
      <c r="S112" s="79"/>
      <c r="T112" s="39" t="s">
        <v>61</v>
      </c>
      <c r="U112" s="40" t="s">
        <v>62</v>
      </c>
      <c r="V112" s="80"/>
      <c r="W112" s="81"/>
      <c r="X112" s="127"/>
      <c r="Y112" s="127"/>
      <c r="Z112" s="127"/>
      <c r="AA112" s="43">
        <f>SUM(Z113:Z115)</f>
        <v>26.678400000000003</v>
      </c>
      <c r="AB112" s="141"/>
      <c r="AC112" s="44"/>
      <c r="AD112" s="44"/>
      <c r="AE112" s="523"/>
      <c r="AF112" s="2"/>
      <c r="AG112" s="2"/>
      <c r="AH112" s="2"/>
      <c r="AI112" s="2"/>
      <c r="AJ112" s="2"/>
      <c r="AK112" s="2"/>
      <c r="AL112" s="2"/>
      <c r="AM112" s="2"/>
      <c r="AN112" s="2"/>
      <c r="AO112" s="2"/>
      <c r="AP112" s="2"/>
      <c r="AQ112" s="2"/>
      <c r="AR112" s="2"/>
      <c r="AS112" s="2"/>
      <c r="AT112" s="2"/>
      <c r="AU112" s="2"/>
    </row>
    <row r="113" spans="1:47" ht="18" customHeight="1" x14ac:dyDescent="0.25">
      <c r="A113" s="583"/>
      <c r="B113" s="433"/>
      <c r="C113" s="436"/>
      <c r="D113" s="436"/>
      <c r="E113" s="436"/>
      <c r="F113" s="436"/>
      <c r="G113" s="436"/>
      <c r="H113" s="436"/>
      <c r="I113" s="436"/>
      <c r="J113" s="436"/>
      <c r="K113" s="436"/>
      <c r="L113" s="430"/>
      <c r="M113" s="430"/>
      <c r="N113" s="436"/>
      <c r="O113" s="436"/>
      <c r="P113" s="534"/>
      <c r="Q113" s="45"/>
      <c r="R113" s="311" t="s">
        <v>212</v>
      </c>
      <c r="S113" s="147"/>
      <c r="T113" s="147"/>
      <c r="U113" s="147"/>
      <c r="V113" s="157">
        <v>1</v>
      </c>
      <c r="W113" s="46" t="s">
        <v>79</v>
      </c>
      <c r="X113" s="47">
        <v>7.94</v>
      </c>
      <c r="Y113" s="68">
        <f t="shared" ref="Y113:Y115" si="16">IF(V113=0," ",V113*X113)</f>
        <v>7.94</v>
      </c>
      <c r="Z113" s="68">
        <f t="shared" ref="Z113:Z115" si="17">IF(V113=0," ",(Y113*12%)+Y113)</f>
        <v>8.8928000000000011</v>
      </c>
      <c r="AA113" s="34"/>
      <c r="AB113" s="48"/>
      <c r="AC113" s="170" t="s">
        <v>63</v>
      </c>
      <c r="AD113" s="170"/>
      <c r="AE113" s="489"/>
      <c r="AF113" s="2"/>
      <c r="AG113" s="2"/>
      <c r="AH113" s="2"/>
      <c r="AI113" s="2"/>
      <c r="AJ113" s="2"/>
      <c r="AK113" s="2"/>
      <c r="AL113" s="2"/>
      <c r="AM113" s="2"/>
      <c r="AN113" s="2"/>
      <c r="AO113" s="2"/>
      <c r="AP113" s="2"/>
      <c r="AQ113" s="2"/>
      <c r="AR113" s="2"/>
      <c r="AS113" s="2"/>
      <c r="AT113" s="2"/>
      <c r="AU113" s="2"/>
    </row>
    <row r="114" spans="1:47" ht="18" customHeight="1" x14ac:dyDescent="0.25">
      <c r="A114" s="583"/>
      <c r="B114" s="433"/>
      <c r="C114" s="436"/>
      <c r="D114" s="436"/>
      <c r="E114" s="436"/>
      <c r="F114" s="436"/>
      <c r="G114" s="436"/>
      <c r="H114" s="436"/>
      <c r="I114" s="436"/>
      <c r="J114" s="436"/>
      <c r="K114" s="436"/>
      <c r="L114" s="430"/>
      <c r="M114" s="430"/>
      <c r="N114" s="436"/>
      <c r="O114" s="436"/>
      <c r="P114" s="534"/>
      <c r="Q114" s="45"/>
      <c r="R114" s="311" t="s">
        <v>213</v>
      </c>
      <c r="S114" s="147"/>
      <c r="T114" s="147"/>
      <c r="U114" s="147"/>
      <c r="V114" s="157">
        <v>1</v>
      </c>
      <c r="W114" s="46" t="s">
        <v>79</v>
      </c>
      <c r="X114" s="47">
        <v>7.94</v>
      </c>
      <c r="Y114" s="68">
        <f t="shared" si="16"/>
        <v>7.94</v>
      </c>
      <c r="Z114" s="68">
        <f t="shared" si="17"/>
        <v>8.8928000000000011</v>
      </c>
      <c r="AA114" s="34"/>
      <c r="AB114" s="48"/>
      <c r="AC114" s="170" t="s">
        <v>63</v>
      </c>
      <c r="AD114" s="170"/>
      <c r="AE114" s="489"/>
      <c r="AF114" s="2"/>
      <c r="AG114" s="2"/>
      <c r="AH114" s="2"/>
      <c r="AI114" s="2"/>
      <c r="AJ114" s="2"/>
      <c r="AK114" s="2"/>
      <c r="AL114" s="2"/>
      <c r="AM114" s="2"/>
      <c r="AN114" s="2"/>
      <c r="AO114" s="2"/>
      <c r="AP114" s="2"/>
      <c r="AQ114" s="2"/>
      <c r="AR114" s="2"/>
      <c r="AS114" s="2"/>
      <c r="AT114" s="2"/>
      <c r="AU114" s="2"/>
    </row>
    <row r="115" spans="1:47" ht="18" customHeight="1" x14ac:dyDescent="0.25">
      <c r="A115" s="583"/>
      <c r="B115" s="433"/>
      <c r="C115" s="436"/>
      <c r="D115" s="436"/>
      <c r="E115" s="436"/>
      <c r="F115" s="436"/>
      <c r="G115" s="436"/>
      <c r="H115" s="436"/>
      <c r="I115" s="436"/>
      <c r="J115" s="436"/>
      <c r="K115" s="436"/>
      <c r="L115" s="430"/>
      <c r="M115" s="430"/>
      <c r="N115" s="436"/>
      <c r="O115" s="436"/>
      <c r="P115" s="534"/>
      <c r="Q115" s="35"/>
      <c r="R115" s="355" t="s">
        <v>214</v>
      </c>
      <c r="S115" s="356"/>
      <c r="T115" s="356"/>
      <c r="U115" s="356"/>
      <c r="V115" s="357">
        <v>1</v>
      </c>
      <c r="W115" s="358" t="s">
        <v>79</v>
      </c>
      <c r="X115" s="345">
        <v>7.94</v>
      </c>
      <c r="Y115" s="346">
        <f t="shared" si="16"/>
        <v>7.94</v>
      </c>
      <c r="Z115" s="346">
        <f t="shared" si="17"/>
        <v>8.8928000000000011</v>
      </c>
      <c r="AA115" s="347"/>
      <c r="AB115" s="359"/>
      <c r="AC115" s="348" t="s">
        <v>63</v>
      </c>
      <c r="AD115" s="348"/>
      <c r="AE115" s="489"/>
      <c r="AF115" s="2"/>
      <c r="AG115" s="2"/>
      <c r="AH115" s="2"/>
      <c r="AI115" s="2"/>
      <c r="AJ115" s="2"/>
      <c r="AK115" s="2"/>
      <c r="AL115" s="2"/>
      <c r="AM115" s="2"/>
      <c r="AN115" s="2"/>
      <c r="AO115" s="2"/>
      <c r="AP115" s="2"/>
      <c r="AQ115" s="2"/>
      <c r="AR115" s="2"/>
      <c r="AS115" s="2"/>
      <c r="AT115" s="2"/>
      <c r="AU115" s="2"/>
    </row>
    <row r="116" spans="1:47" ht="18" customHeight="1" x14ac:dyDescent="0.25">
      <c r="A116" s="583"/>
      <c r="B116" s="434"/>
      <c r="C116" s="437"/>
      <c r="D116" s="437"/>
      <c r="E116" s="437"/>
      <c r="F116" s="437"/>
      <c r="G116" s="437"/>
      <c r="H116" s="437"/>
      <c r="I116" s="437"/>
      <c r="J116" s="437"/>
      <c r="K116" s="437"/>
      <c r="L116" s="446"/>
      <c r="M116" s="446"/>
      <c r="N116" s="437"/>
      <c r="O116" s="437"/>
      <c r="P116" s="535"/>
      <c r="Q116" s="142"/>
      <c r="R116" s="312"/>
      <c r="S116" s="50"/>
      <c r="T116" s="50"/>
      <c r="U116" s="50"/>
      <c r="V116" s="51"/>
      <c r="W116" s="52"/>
      <c r="X116" s="53"/>
      <c r="Y116" s="54"/>
      <c r="Z116" s="54"/>
      <c r="AA116" s="55"/>
      <c r="AB116" s="56"/>
      <c r="AC116" s="57"/>
      <c r="AD116" s="57"/>
      <c r="AE116" s="524"/>
      <c r="AF116" s="2"/>
      <c r="AG116" s="2"/>
      <c r="AH116" s="2"/>
      <c r="AI116" s="2"/>
      <c r="AJ116" s="2"/>
      <c r="AK116" s="2"/>
      <c r="AL116" s="2"/>
      <c r="AM116" s="2"/>
      <c r="AN116" s="2"/>
      <c r="AO116" s="2"/>
      <c r="AP116" s="2"/>
      <c r="AQ116" s="2"/>
      <c r="AR116" s="2"/>
      <c r="AS116" s="2"/>
      <c r="AT116" s="2"/>
      <c r="AU116" s="2"/>
    </row>
    <row r="117" spans="1:47" ht="19.5" customHeight="1" x14ac:dyDescent="0.25">
      <c r="A117" s="583"/>
      <c r="B117" s="443" t="s">
        <v>189</v>
      </c>
      <c r="C117" s="444" t="s">
        <v>190</v>
      </c>
      <c r="D117" s="444" t="s">
        <v>215</v>
      </c>
      <c r="E117" s="444" t="s">
        <v>216</v>
      </c>
      <c r="F117" s="448" t="s">
        <v>193</v>
      </c>
      <c r="G117" s="444" t="s">
        <v>217</v>
      </c>
      <c r="H117" s="444" t="s">
        <v>52</v>
      </c>
      <c r="I117" s="444" t="s">
        <v>218</v>
      </c>
      <c r="J117" s="444" t="s">
        <v>219</v>
      </c>
      <c r="K117" s="444" t="s">
        <v>220</v>
      </c>
      <c r="L117" s="429">
        <v>2</v>
      </c>
      <c r="M117" s="429">
        <v>2</v>
      </c>
      <c r="N117" s="444" t="s">
        <v>221</v>
      </c>
      <c r="O117" s="444" t="s">
        <v>222</v>
      </c>
      <c r="P117" s="450" t="s">
        <v>200</v>
      </c>
      <c r="Q117" s="58"/>
      <c r="R117" s="313"/>
      <c r="S117" s="169"/>
      <c r="T117" s="169"/>
      <c r="U117" s="169"/>
      <c r="V117" s="61"/>
      <c r="W117" s="62"/>
      <c r="X117" s="128"/>
      <c r="Y117" s="128"/>
      <c r="Z117" s="128"/>
      <c r="AA117" s="129"/>
      <c r="AB117" s="62"/>
      <c r="AC117" s="66"/>
      <c r="AD117" s="66"/>
      <c r="AE117" s="525"/>
      <c r="AF117" s="2"/>
      <c r="AG117" s="2"/>
      <c r="AH117" s="2"/>
      <c r="AI117" s="2"/>
      <c r="AJ117" s="2"/>
      <c r="AK117" s="2"/>
      <c r="AL117" s="2"/>
      <c r="AM117" s="2"/>
      <c r="AN117" s="2"/>
      <c r="AO117" s="2"/>
      <c r="AP117" s="2"/>
      <c r="AQ117" s="2"/>
      <c r="AR117" s="2"/>
      <c r="AS117" s="2"/>
      <c r="AT117" s="2"/>
      <c r="AU117" s="2"/>
    </row>
    <row r="118" spans="1:47" ht="19.5" customHeight="1" x14ac:dyDescent="0.25">
      <c r="A118" s="583"/>
      <c r="B118" s="433"/>
      <c r="C118" s="436"/>
      <c r="D118" s="436"/>
      <c r="E118" s="436"/>
      <c r="F118" s="436"/>
      <c r="G118" s="436"/>
      <c r="H118" s="436"/>
      <c r="I118" s="436"/>
      <c r="J118" s="436"/>
      <c r="K118" s="436"/>
      <c r="L118" s="430"/>
      <c r="M118" s="430"/>
      <c r="N118" s="436"/>
      <c r="O118" s="436"/>
      <c r="P118" s="451"/>
      <c r="Q118" s="45"/>
      <c r="R118" s="311"/>
      <c r="S118" s="147"/>
      <c r="T118" s="147"/>
      <c r="U118" s="147"/>
      <c r="V118" s="148"/>
      <c r="W118" s="32"/>
      <c r="X118" s="120"/>
      <c r="Y118" s="120"/>
      <c r="Z118" s="120"/>
      <c r="AA118" s="73"/>
      <c r="AB118" s="32"/>
      <c r="AC118" s="170"/>
      <c r="AD118" s="170"/>
      <c r="AE118" s="489"/>
      <c r="AF118" s="2"/>
      <c r="AG118" s="2"/>
      <c r="AH118" s="2"/>
      <c r="AI118" s="2"/>
      <c r="AJ118" s="2"/>
      <c r="AK118" s="2"/>
      <c r="AL118" s="2"/>
      <c r="AM118" s="2"/>
      <c r="AN118" s="2"/>
      <c r="AO118" s="2"/>
      <c r="AP118" s="2"/>
      <c r="AQ118" s="2"/>
      <c r="AR118" s="2"/>
      <c r="AS118" s="2"/>
      <c r="AT118" s="2"/>
      <c r="AU118" s="2"/>
    </row>
    <row r="119" spans="1:47" ht="19.5" customHeight="1" x14ac:dyDescent="0.25">
      <c r="A119" s="583"/>
      <c r="B119" s="433"/>
      <c r="C119" s="436"/>
      <c r="D119" s="436"/>
      <c r="E119" s="436"/>
      <c r="F119" s="436"/>
      <c r="G119" s="436"/>
      <c r="H119" s="436"/>
      <c r="I119" s="436"/>
      <c r="J119" s="436"/>
      <c r="K119" s="436"/>
      <c r="L119" s="430"/>
      <c r="M119" s="430"/>
      <c r="N119" s="436"/>
      <c r="O119" s="436"/>
      <c r="P119" s="451"/>
      <c r="Q119" s="45"/>
      <c r="R119" s="311"/>
      <c r="S119" s="147"/>
      <c r="T119" s="147"/>
      <c r="U119" s="147"/>
      <c r="V119" s="148"/>
      <c r="W119" s="32"/>
      <c r="X119" s="120"/>
      <c r="Y119" s="120"/>
      <c r="Z119" s="120"/>
      <c r="AA119" s="73"/>
      <c r="AB119" s="32"/>
      <c r="AC119" s="170"/>
      <c r="AD119" s="170"/>
      <c r="AE119" s="489"/>
      <c r="AF119" s="2"/>
      <c r="AG119" s="2"/>
      <c r="AH119" s="2"/>
      <c r="AI119" s="2"/>
      <c r="AJ119" s="2"/>
      <c r="AK119" s="2"/>
      <c r="AL119" s="2"/>
      <c r="AM119" s="2"/>
      <c r="AN119" s="2"/>
      <c r="AO119" s="2"/>
      <c r="AP119" s="2"/>
      <c r="AQ119" s="2"/>
      <c r="AR119" s="2"/>
      <c r="AS119" s="2"/>
      <c r="AT119" s="2"/>
      <c r="AU119" s="2"/>
    </row>
    <row r="120" spans="1:47" ht="19.5" customHeight="1" x14ac:dyDescent="0.25">
      <c r="A120" s="583"/>
      <c r="B120" s="433"/>
      <c r="C120" s="436"/>
      <c r="D120" s="436"/>
      <c r="E120" s="436"/>
      <c r="F120" s="436"/>
      <c r="G120" s="436"/>
      <c r="H120" s="436"/>
      <c r="I120" s="436"/>
      <c r="J120" s="436"/>
      <c r="K120" s="436"/>
      <c r="L120" s="430"/>
      <c r="M120" s="430"/>
      <c r="N120" s="436"/>
      <c r="O120" s="436"/>
      <c r="P120" s="451"/>
      <c r="Q120" s="26"/>
      <c r="R120" s="311"/>
      <c r="S120" s="147"/>
      <c r="T120" s="147"/>
      <c r="U120" s="147"/>
      <c r="V120" s="148"/>
      <c r="W120" s="32"/>
      <c r="X120" s="120"/>
      <c r="Y120" s="120"/>
      <c r="Z120" s="120"/>
      <c r="AA120" s="73"/>
      <c r="AB120" s="32"/>
      <c r="AC120" s="170"/>
      <c r="AD120" s="170"/>
      <c r="AE120" s="489"/>
      <c r="AF120" s="2"/>
      <c r="AG120" s="2"/>
      <c r="AH120" s="2"/>
      <c r="AI120" s="2"/>
      <c r="AJ120" s="2"/>
      <c r="AK120" s="2"/>
      <c r="AL120" s="2"/>
      <c r="AM120" s="2"/>
      <c r="AN120" s="2"/>
      <c r="AO120" s="2"/>
      <c r="AP120" s="2"/>
      <c r="AQ120" s="2"/>
      <c r="AR120" s="2"/>
      <c r="AS120" s="2"/>
      <c r="AT120" s="2"/>
      <c r="AU120" s="2"/>
    </row>
    <row r="121" spans="1:47" ht="19.5" customHeight="1" x14ac:dyDescent="0.25">
      <c r="A121" s="583"/>
      <c r="B121" s="439"/>
      <c r="C121" s="441"/>
      <c r="D121" s="441"/>
      <c r="E121" s="441"/>
      <c r="F121" s="441"/>
      <c r="G121" s="441"/>
      <c r="H121" s="441"/>
      <c r="I121" s="441"/>
      <c r="J121" s="441"/>
      <c r="K121" s="441"/>
      <c r="L121" s="431"/>
      <c r="M121" s="431"/>
      <c r="N121" s="441"/>
      <c r="O121" s="441"/>
      <c r="P121" s="452"/>
      <c r="Q121" s="102"/>
      <c r="R121" s="355"/>
      <c r="S121" s="356"/>
      <c r="T121" s="356"/>
      <c r="U121" s="356"/>
      <c r="V121" s="343"/>
      <c r="W121" s="344"/>
      <c r="X121" s="352"/>
      <c r="Y121" s="352"/>
      <c r="Z121" s="352"/>
      <c r="AA121" s="353"/>
      <c r="AB121" s="344"/>
      <c r="AC121" s="348"/>
      <c r="AD121" s="348"/>
      <c r="AE121" s="490"/>
      <c r="AF121" s="2"/>
      <c r="AG121" s="2"/>
      <c r="AH121" s="2"/>
      <c r="AI121" s="2"/>
      <c r="AJ121" s="2"/>
      <c r="AK121" s="2"/>
      <c r="AL121" s="2"/>
      <c r="AM121" s="2"/>
      <c r="AN121" s="2"/>
      <c r="AO121" s="2"/>
      <c r="AP121" s="2"/>
      <c r="AQ121" s="2"/>
      <c r="AR121" s="2"/>
      <c r="AS121" s="2"/>
      <c r="AT121" s="2"/>
      <c r="AU121" s="2"/>
    </row>
    <row r="122" spans="1:47" ht="21" customHeight="1" x14ac:dyDescent="0.25">
      <c r="A122" s="583"/>
      <c r="B122" s="432" t="s">
        <v>189</v>
      </c>
      <c r="C122" s="435" t="s">
        <v>190</v>
      </c>
      <c r="D122" s="435" t="s">
        <v>191</v>
      </c>
      <c r="E122" s="435" t="s">
        <v>192</v>
      </c>
      <c r="F122" s="449" t="s">
        <v>193</v>
      </c>
      <c r="G122" s="435" t="s">
        <v>51</v>
      </c>
      <c r="H122" s="435" t="s">
        <v>52</v>
      </c>
      <c r="I122" s="435" t="s">
        <v>223</v>
      </c>
      <c r="J122" s="435" t="s">
        <v>224</v>
      </c>
      <c r="K122" s="435" t="s">
        <v>225</v>
      </c>
      <c r="L122" s="445">
        <v>3</v>
      </c>
      <c r="M122" s="445">
        <v>3</v>
      </c>
      <c r="N122" s="435" t="s">
        <v>226</v>
      </c>
      <c r="O122" s="435" t="s">
        <v>227</v>
      </c>
      <c r="P122" s="453" t="s">
        <v>200</v>
      </c>
      <c r="Q122" s="37"/>
      <c r="R122" s="314"/>
      <c r="S122" s="79"/>
      <c r="T122" s="79"/>
      <c r="U122" s="79"/>
      <c r="V122" s="114"/>
      <c r="W122" s="103"/>
      <c r="X122" s="143"/>
      <c r="Y122" s="143"/>
      <c r="Z122" s="143"/>
      <c r="AA122" s="82"/>
      <c r="AB122" s="103"/>
      <c r="AC122" s="44"/>
      <c r="AD122" s="44"/>
      <c r="AE122" s="523" t="s">
        <v>228</v>
      </c>
      <c r="AF122" s="2"/>
      <c r="AG122" s="2"/>
      <c r="AH122" s="2"/>
      <c r="AI122" s="2"/>
      <c r="AJ122" s="2"/>
      <c r="AK122" s="2"/>
      <c r="AL122" s="2"/>
      <c r="AM122" s="2"/>
      <c r="AN122" s="2"/>
      <c r="AO122" s="2"/>
      <c r="AP122" s="2"/>
      <c r="AQ122" s="2"/>
      <c r="AR122" s="2"/>
      <c r="AS122" s="2"/>
      <c r="AT122" s="2"/>
      <c r="AU122" s="2"/>
    </row>
    <row r="123" spans="1:47" ht="21" customHeight="1" x14ac:dyDescent="0.25">
      <c r="A123" s="583"/>
      <c r="B123" s="433"/>
      <c r="C123" s="436"/>
      <c r="D123" s="436"/>
      <c r="E123" s="436"/>
      <c r="F123" s="436"/>
      <c r="G123" s="436"/>
      <c r="H123" s="436"/>
      <c r="I123" s="436"/>
      <c r="J123" s="436"/>
      <c r="K123" s="436"/>
      <c r="L123" s="430"/>
      <c r="M123" s="430"/>
      <c r="N123" s="436"/>
      <c r="O123" s="436"/>
      <c r="P123" s="451"/>
      <c r="Q123" s="45"/>
      <c r="R123" s="311"/>
      <c r="S123" s="147"/>
      <c r="T123" s="147"/>
      <c r="U123" s="147"/>
      <c r="V123" s="148"/>
      <c r="W123" s="32"/>
      <c r="X123" s="120"/>
      <c r="Y123" s="120"/>
      <c r="Z123" s="120"/>
      <c r="AA123" s="73"/>
      <c r="AB123" s="32"/>
      <c r="AC123" s="170"/>
      <c r="AD123" s="170"/>
      <c r="AE123" s="489"/>
      <c r="AF123" s="2"/>
      <c r="AG123" s="2"/>
      <c r="AH123" s="2"/>
      <c r="AI123" s="2"/>
      <c r="AJ123" s="2"/>
      <c r="AK123" s="2"/>
      <c r="AL123" s="2"/>
      <c r="AM123" s="2"/>
      <c r="AN123" s="2"/>
      <c r="AO123" s="2"/>
      <c r="AP123" s="2"/>
      <c r="AQ123" s="2"/>
      <c r="AR123" s="2"/>
      <c r="AS123" s="2"/>
      <c r="AT123" s="2"/>
      <c r="AU123" s="2"/>
    </row>
    <row r="124" spans="1:47" ht="21" customHeight="1" x14ac:dyDescent="0.25">
      <c r="A124" s="583"/>
      <c r="B124" s="433"/>
      <c r="C124" s="436"/>
      <c r="D124" s="436"/>
      <c r="E124" s="436"/>
      <c r="F124" s="436"/>
      <c r="G124" s="436"/>
      <c r="H124" s="436"/>
      <c r="I124" s="436"/>
      <c r="J124" s="436"/>
      <c r="K124" s="436"/>
      <c r="L124" s="430"/>
      <c r="M124" s="430"/>
      <c r="N124" s="436"/>
      <c r="O124" s="436"/>
      <c r="P124" s="451"/>
      <c r="Q124" s="45"/>
      <c r="R124" s="311"/>
      <c r="S124" s="147"/>
      <c r="T124" s="147"/>
      <c r="U124" s="147"/>
      <c r="V124" s="148"/>
      <c r="W124" s="32"/>
      <c r="X124" s="120"/>
      <c r="Y124" s="120"/>
      <c r="Z124" s="120"/>
      <c r="AA124" s="73"/>
      <c r="AB124" s="32"/>
      <c r="AC124" s="170"/>
      <c r="AD124" s="170"/>
      <c r="AE124" s="489"/>
      <c r="AF124" s="2"/>
      <c r="AG124" s="2"/>
      <c r="AH124" s="2"/>
      <c r="AI124" s="2"/>
      <c r="AJ124" s="2"/>
      <c r="AK124" s="2"/>
      <c r="AL124" s="2"/>
      <c r="AM124" s="2"/>
      <c r="AN124" s="2"/>
      <c r="AO124" s="2"/>
      <c r="AP124" s="2"/>
      <c r="AQ124" s="2"/>
      <c r="AR124" s="2"/>
      <c r="AS124" s="2"/>
      <c r="AT124" s="2"/>
      <c r="AU124" s="2"/>
    </row>
    <row r="125" spans="1:47" ht="21" customHeight="1" x14ac:dyDescent="0.25">
      <c r="A125" s="583"/>
      <c r="B125" s="433"/>
      <c r="C125" s="436"/>
      <c r="D125" s="436"/>
      <c r="E125" s="436"/>
      <c r="F125" s="436"/>
      <c r="G125" s="436"/>
      <c r="H125" s="436"/>
      <c r="I125" s="436"/>
      <c r="J125" s="436"/>
      <c r="K125" s="436"/>
      <c r="L125" s="430"/>
      <c r="M125" s="430"/>
      <c r="N125" s="436"/>
      <c r="O125" s="436"/>
      <c r="P125" s="451"/>
      <c r="Q125" s="26"/>
      <c r="R125" s="311"/>
      <c r="S125" s="147"/>
      <c r="T125" s="147"/>
      <c r="U125" s="147"/>
      <c r="V125" s="148"/>
      <c r="W125" s="32"/>
      <c r="X125" s="120"/>
      <c r="Y125" s="120"/>
      <c r="Z125" s="120"/>
      <c r="AA125" s="73"/>
      <c r="AB125" s="32"/>
      <c r="AC125" s="170"/>
      <c r="AD125" s="170"/>
      <c r="AE125" s="489"/>
      <c r="AF125" s="2"/>
      <c r="AG125" s="2"/>
      <c r="AH125" s="2"/>
      <c r="AI125" s="2"/>
      <c r="AJ125" s="2"/>
      <c r="AK125" s="2"/>
      <c r="AL125" s="2"/>
      <c r="AM125" s="2"/>
      <c r="AN125" s="2"/>
      <c r="AO125" s="2"/>
      <c r="AP125" s="2"/>
      <c r="AQ125" s="2"/>
      <c r="AR125" s="2"/>
      <c r="AS125" s="2"/>
      <c r="AT125" s="2"/>
      <c r="AU125" s="2"/>
    </row>
    <row r="126" spans="1:47" ht="21" customHeight="1" x14ac:dyDescent="0.25">
      <c r="A126" s="583"/>
      <c r="B126" s="434"/>
      <c r="C126" s="437"/>
      <c r="D126" s="437"/>
      <c r="E126" s="437"/>
      <c r="F126" s="437"/>
      <c r="G126" s="437"/>
      <c r="H126" s="437"/>
      <c r="I126" s="437"/>
      <c r="J126" s="437"/>
      <c r="K126" s="437"/>
      <c r="L126" s="446"/>
      <c r="M126" s="446"/>
      <c r="N126" s="437"/>
      <c r="O126" s="437"/>
      <c r="P126" s="454"/>
      <c r="Q126" s="49"/>
      <c r="R126" s="312"/>
      <c r="S126" s="50"/>
      <c r="T126" s="50"/>
      <c r="U126" s="50"/>
      <c r="V126" s="135"/>
      <c r="W126" s="136"/>
      <c r="X126" s="94"/>
      <c r="Y126" s="94"/>
      <c r="Z126" s="94"/>
      <c r="AA126" s="95"/>
      <c r="AB126" s="136"/>
      <c r="AC126" s="57"/>
      <c r="AD126" s="57"/>
      <c r="AE126" s="524"/>
      <c r="AF126" s="2"/>
      <c r="AG126" s="2"/>
      <c r="AH126" s="2"/>
      <c r="AI126" s="2"/>
      <c r="AJ126" s="2"/>
      <c r="AK126" s="2"/>
      <c r="AL126" s="2"/>
      <c r="AM126" s="2"/>
      <c r="AN126" s="2"/>
      <c r="AO126" s="2"/>
      <c r="AP126" s="2"/>
      <c r="AQ126" s="2"/>
      <c r="AR126" s="2"/>
      <c r="AS126" s="2"/>
      <c r="AT126" s="2"/>
      <c r="AU126" s="2"/>
    </row>
    <row r="127" spans="1:47" ht="45" customHeight="1" x14ac:dyDescent="0.25">
      <c r="A127" s="583"/>
      <c r="B127" s="443" t="s">
        <v>189</v>
      </c>
      <c r="C127" s="444" t="s">
        <v>190</v>
      </c>
      <c r="D127" s="444" t="s">
        <v>191</v>
      </c>
      <c r="E127" s="444" t="s">
        <v>229</v>
      </c>
      <c r="F127" s="448" t="s">
        <v>193</v>
      </c>
      <c r="G127" s="444" t="s">
        <v>51</v>
      </c>
      <c r="H127" s="444" t="s">
        <v>194</v>
      </c>
      <c r="I127" s="444" t="s">
        <v>230</v>
      </c>
      <c r="J127" s="444" t="s">
        <v>231</v>
      </c>
      <c r="K127" s="444" t="s">
        <v>232</v>
      </c>
      <c r="L127" s="429">
        <v>2</v>
      </c>
      <c r="M127" s="429">
        <v>2</v>
      </c>
      <c r="N127" s="456" t="s">
        <v>233</v>
      </c>
      <c r="O127" s="456" t="s">
        <v>234</v>
      </c>
      <c r="P127" s="450" t="s">
        <v>235</v>
      </c>
      <c r="Q127" s="58" t="s">
        <v>76</v>
      </c>
      <c r="R127" s="317" t="s">
        <v>77</v>
      </c>
      <c r="S127" s="97"/>
      <c r="T127" s="98" t="s">
        <v>61</v>
      </c>
      <c r="U127" s="99" t="s">
        <v>62</v>
      </c>
      <c r="V127" s="100"/>
      <c r="W127" s="65"/>
      <c r="X127" s="63"/>
      <c r="Y127" s="63" t="str">
        <f t="shared" ref="Y127:Y132" si="18">IF(V127=0," ",V127*X127)</f>
        <v xml:space="preserve"> </v>
      </c>
      <c r="Z127" s="63" t="str">
        <f>IF(V127=0," ",(Y127*12%)+Y127)</f>
        <v xml:space="preserve"> </v>
      </c>
      <c r="AA127" s="64">
        <f>SUM(Z128:Z131)</f>
        <v>12.062912000000001</v>
      </c>
      <c r="AB127" s="144"/>
      <c r="AC127" s="101"/>
      <c r="AD127" s="101"/>
      <c r="AE127" s="525" t="s">
        <v>236</v>
      </c>
      <c r="AF127" s="2"/>
      <c r="AG127" s="2"/>
      <c r="AH127" s="2"/>
      <c r="AI127" s="2"/>
      <c r="AJ127" s="2"/>
      <c r="AK127" s="2"/>
      <c r="AL127" s="2"/>
      <c r="AM127" s="2"/>
      <c r="AN127" s="2"/>
      <c r="AO127" s="2"/>
      <c r="AP127" s="2"/>
      <c r="AQ127" s="2"/>
      <c r="AR127" s="2"/>
      <c r="AS127" s="2"/>
      <c r="AT127" s="2"/>
      <c r="AU127" s="2"/>
    </row>
    <row r="128" spans="1:47" ht="45" customHeight="1" x14ac:dyDescent="0.25">
      <c r="A128" s="583"/>
      <c r="B128" s="433"/>
      <c r="C128" s="436"/>
      <c r="D128" s="436"/>
      <c r="E128" s="436"/>
      <c r="F128" s="436"/>
      <c r="G128" s="436"/>
      <c r="H128" s="436"/>
      <c r="I128" s="436"/>
      <c r="J128" s="436"/>
      <c r="K128" s="436"/>
      <c r="L128" s="430"/>
      <c r="M128" s="430"/>
      <c r="N128" s="436"/>
      <c r="O128" s="436"/>
      <c r="P128" s="451"/>
      <c r="Q128" s="45"/>
      <c r="R128" s="311" t="s">
        <v>237</v>
      </c>
      <c r="S128" s="147"/>
      <c r="T128" s="147"/>
      <c r="U128" s="147"/>
      <c r="V128" s="157">
        <v>2</v>
      </c>
      <c r="W128" s="46" t="s">
        <v>79</v>
      </c>
      <c r="X128" s="47">
        <v>2.95</v>
      </c>
      <c r="Y128" s="68">
        <f t="shared" si="18"/>
        <v>5.9</v>
      </c>
      <c r="Z128" s="68">
        <f>IF(V128=0," ",(Y128))</f>
        <v>5.9</v>
      </c>
      <c r="AA128" s="34"/>
      <c r="AB128" s="48"/>
      <c r="AC128" s="32" t="s">
        <v>63</v>
      </c>
      <c r="AD128" s="46"/>
      <c r="AE128" s="489"/>
      <c r="AF128" s="2"/>
      <c r="AG128" s="2"/>
      <c r="AH128" s="2"/>
      <c r="AI128" s="2"/>
      <c r="AJ128" s="2"/>
      <c r="AK128" s="2"/>
      <c r="AL128" s="2"/>
      <c r="AM128" s="2"/>
      <c r="AN128" s="2"/>
      <c r="AO128" s="2"/>
      <c r="AP128" s="2"/>
      <c r="AQ128" s="2"/>
      <c r="AR128" s="2"/>
      <c r="AS128" s="2"/>
      <c r="AT128" s="2"/>
      <c r="AU128" s="2"/>
    </row>
    <row r="129" spans="1:47" ht="45" customHeight="1" x14ac:dyDescent="0.25">
      <c r="A129" s="583"/>
      <c r="B129" s="433"/>
      <c r="C129" s="436"/>
      <c r="D129" s="436"/>
      <c r="E129" s="436"/>
      <c r="F129" s="436"/>
      <c r="G129" s="436"/>
      <c r="H129" s="436"/>
      <c r="I129" s="436"/>
      <c r="J129" s="436"/>
      <c r="K129" s="436"/>
      <c r="L129" s="430"/>
      <c r="M129" s="430"/>
      <c r="N129" s="436"/>
      <c r="O129" s="436"/>
      <c r="P129" s="451"/>
      <c r="Q129" s="45"/>
      <c r="R129" s="311" t="s">
        <v>238</v>
      </c>
      <c r="S129" s="147"/>
      <c r="T129" s="147"/>
      <c r="U129" s="147"/>
      <c r="V129" s="157">
        <v>3</v>
      </c>
      <c r="W129" s="46" t="s">
        <v>79</v>
      </c>
      <c r="X129" s="47">
        <v>1.496</v>
      </c>
      <c r="Y129" s="68">
        <f t="shared" si="18"/>
        <v>4.4879999999999995</v>
      </c>
      <c r="Z129" s="68">
        <f t="shared" ref="Z129:Z132" si="19">IF(V129=0," ",(Y129*12%)+Y129)</f>
        <v>5.0265599999999999</v>
      </c>
      <c r="AA129" s="34"/>
      <c r="AB129" s="48"/>
      <c r="AC129" s="32" t="s">
        <v>63</v>
      </c>
      <c r="AD129" s="170"/>
      <c r="AE129" s="489"/>
      <c r="AF129" s="2"/>
      <c r="AG129" s="2"/>
      <c r="AH129" s="2"/>
      <c r="AI129" s="2"/>
      <c r="AJ129" s="2"/>
      <c r="AK129" s="2"/>
      <c r="AL129" s="2"/>
      <c r="AM129" s="2"/>
      <c r="AN129" s="2"/>
      <c r="AO129" s="2"/>
      <c r="AP129" s="2"/>
      <c r="AQ129" s="2"/>
      <c r="AR129" s="2"/>
      <c r="AS129" s="2"/>
      <c r="AT129" s="2"/>
      <c r="AU129" s="2"/>
    </row>
    <row r="130" spans="1:47" ht="45" customHeight="1" x14ac:dyDescent="0.25">
      <c r="A130" s="583"/>
      <c r="B130" s="433"/>
      <c r="C130" s="436"/>
      <c r="D130" s="436"/>
      <c r="E130" s="436"/>
      <c r="F130" s="436"/>
      <c r="G130" s="436"/>
      <c r="H130" s="436"/>
      <c r="I130" s="436"/>
      <c r="J130" s="436"/>
      <c r="K130" s="436"/>
      <c r="L130" s="430"/>
      <c r="M130" s="430"/>
      <c r="N130" s="436"/>
      <c r="O130" s="436"/>
      <c r="P130" s="451"/>
      <c r="Q130" s="26"/>
      <c r="R130" s="311" t="s">
        <v>239</v>
      </c>
      <c r="S130" s="147"/>
      <c r="T130" s="147"/>
      <c r="U130" s="147"/>
      <c r="V130" s="157">
        <v>1</v>
      </c>
      <c r="W130" s="46" t="s">
        <v>84</v>
      </c>
      <c r="X130" s="47">
        <v>0.60940000000000005</v>
      </c>
      <c r="Y130" s="68">
        <f t="shared" si="18"/>
        <v>0.60940000000000005</v>
      </c>
      <c r="Z130" s="68">
        <f t="shared" si="19"/>
        <v>0.68252800000000002</v>
      </c>
      <c r="AA130" s="34"/>
      <c r="AB130" s="48"/>
      <c r="AC130" s="32" t="s">
        <v>63</v>
      </c>
      <c r="AD130" s="170"/>
      <c r="AE130" s="489"/>
      <c r="AF130" s="2"/>
      <c r="AG130" s="2"/>
      <c r="AH130" s="2"/>
      <c r="AI130" s="2"/>
      <c r="AJ130" s="2"/>
      <c r="AK130" s="2"/>
      <c r="AL130" s="2"/>
      <c r="AM130" s="2"/>
      <c r="AN130" s="2"/>
      <c r="AO130" s="2"/>
      <c r="AP130" s="2"/>
      <c r="AQ130" s="2"/>
      <c r="AR130" s="2"/>
      <c r="AS130" s="2"/>
      <c r="AT130" s="2"/>
      <c r="AU130" s="2"/>
    </row>
    <row r="131" spans="1:47" ht="45" customHeight="1" x14ac:dyDescent="0.25">
      <c r="A131" s="583"/>
      <c r="B131" s="439"/>
      <c r="C131" s="441"/>
      <c r="D131" s="441"/>
      <c r="E131" s="441"/>
      <c r="F131" s="441"/>
      <c r="G131" s="441"/>
      <c r="H131" s="441"/>
      <c r="I131" s="441"/>
      <c r="J131" s="441"/>
      <c r="K131" s="441"/>
      <c r="L131" s="431"/>
      <c r="M131" s="431"/>
      <c r="N131" s="436"/>
      <c r="O131" s="436"/>
      <c r="P131" s="452"/>
      <c r="Q131" s="102"/>
      <c r="R131" s="355" t="s">
        <v>240</v>
      </c>
      <c r="S131" s="356"/>
      <c r="T131" s="356"/>
      <c r="U131" s="356"/>
      <c r="V131" s="357">
        <v>2</v>
      </c>
      <c r="W131" s="358" t="s">
        <v>84</v>
      </c>
      <c r="X131" s="345">
        <v>0.2026</v>
      </c>
      <c r="Y131" s="346">
        <f t="shared" si="18"/>
        <v>0.4052</v>
      </c>
      <c r="Z131" s="346">
        <f t="shared" si="19"/>
        <v>0.45382400000000001</v>
      </c>
      <c r="AA131" s="347"/>
      <c r="AB131" s="359"/>
      <c r="AC131" s="344" t="s">
        <v>63</v>
      </c>
      <c r="AD131" s="348"/>
      <c r="AE131" s="490"/>
      <c r="AF131" s="2"/>
      <c r="AG131" s="2"/>
      <c r="AH131" s="2"/>
      <c r="AI131" s="2"/>
      <c r="AJ131" s="2"/>
      <c r="AK131" s="2"/>
      <c r="AL131" s="2"/>
      <c r="AM131" s="2"/>
      <c r="AN131" s="2"/>
      <c r="AO131" s="2"/>
      <c r="AP131" s="2"/>
      <c r="AQ131" s="2"/>
      <c r="AR131" s="2"/>
      <c r="AS131" s="2"/>
      <c r="AT131" s="2"/>
      <c r="AU131" s="2"/>
    </row>
    <row r="132" spans="1:47" ht="18" customHeight="1" x14ac:dyDescent="0.25">
      <c r="A132" s="583"/>
      <c r="B132" s="432" t="s">
        <v>189</v>
      </c>
      <c r="C132" s="435" t="s">
        <v>190</v>
      </c>
      <c r="D132" s="435" t="s">
        <v>191</v>
      </c>
      <c r="E132" s="435" t="s">
        <v>192</v>
      </c>
      <c r="F132" s="449" t="s">
        <v>193</v>
      </c>
      <c r="G132" s="435" t="s">
        <v>51</v>
      </c>
      <c r="H132" s="435" t="s">
        <v>52</v>
      </c>
      <c r="I132" s="435" t="s">
        <v>241</v>
      </c>
      <c r="J132" s="435" t="s">
        <v>242</v>
      </c>
      <c r="K132" s="435" t="s">
        <v>243</v>
      </c>
      <c r="L132" s="445">
        <v>17</v>
      </c>
      <c r="M132" s="445">
        <v>48</v>
      </c>
      <c r="N132" s="435" t="s">
        <v>244</v>
      </c>
      <c r="O132" s="435" t="s">
        <v>245</v>
      </c>
      <c r="P132" s="533" t="s">
        <v>246</v>
      </c>
      <c r="Q132" s="37" t="s">
        <v>247</v>
      </c>
      <c r="R132" s="314" t="s">
        <v>248</v>
      </c>
      <c r="S132" s="79"/>
      <c r="T132" s="39" t="s">
        <v>61</v>
      </c>
      <c r="U132" s="40" t="s">
        <v>62</v>
      </c>
      <c r="V132" s="41"/>
      <c r="W132" s="42"/>
      <c r="X132" s="115"/>
      <c r="Y132" s="115" t="str">
        <f t="shared" si="18"/>
        <v xml:space="preserve"> </v>
      </c>
      <c r="Z132" s="115" t="str">
        <f t="shared" si="19"/>
        <v xml:space="preserve"> </v>
      </c>
      <c r="AA132" s="43">
        <f>Z133+Z134+Z135+Z136+Z137+Z138+Z139+Z140+Z141+Z142+Z143+Z144+Z145+Z146</f>
        <v>1407.3920000000001</v>
      </c>
      <c r="AB132" s="42"/>
      <c r="AC132" s="44"/>
      <c r="AD132" s="44"/>
      <c r="AE132" s="523"/>
      <c r="AF132" s="2"/>
      <c r="AG132" s="2"/>
      <c r="AH132" s="2"/>
      <c r="AI132" s="2"/>
      <c r="AJ132" s="2"/>
      <c r="AK132" s="2"/>
      <c r="AL132" s="2"/>
      <c r="AM132" s="2"/>
      <c r="AN132" s="2"/>
      <c r="AO132" s="2"/>
      <c r="AP132" s="2"/>
      <c r="AQ132" s="2"/>
      <c r="AR132" s="2"/>
      <c r="AS132" s="2"/>
      <c r="AT132" s="2"/>
      <c r="AU132" s="2"/>
    </row>
    <row r="133" spans="1:47" ht="18" customHeight="1" x14ac:dyDescent="0.25">
      <c r="A133" s="583"/>
      <c r="B133" s="433"/>
      <c r="C133" s="436"/>
      <c r="D133" s="436"/>
      <c r="E133" s="436"/>
      <c r="F133" s="436"/>
      <c r="G133" s="436"/>
      <c r="H133" s="436"/>
      <c r="I133" s="436"/>
      <c r="J133" s="436"/>
      <c r="K133" s="436"/>
      <c r="L133" s="430"/>
      <c r="M133" s="430"/>
      <c r="N133" s="436"/>
      <c r="O133" s="436"/>
      <c r="P133" s="534"/>
      <c r="Q133" s="45"/>
      <c r="R133" s="322" t="s">
        <v>249</v>
      </c>
      <c r="S133" s="145"/>
      <c r="T133" s="145"/>
      <c r="U133" s="145"/>
      <c r="V133" s="67">
        <v>1</v>
      </c>
      <c r="W133" s="32" t="s">
        <v>250</v>
      </c>
      <c r="X133" s="68">
        <v>80</v>
      </c>
      <c r="Y133" s="68">
        <f t="shared" ref="Y133:Y135" si="20">V133*X133</f>
        <v>80</v>
      </c>
      <c r="Z133" s="68">
        <f t="shared" ref="Z133:Z137" si="21">+Y133*0.12+Y133</f>
        <v>89.6</v>
      </c>
      <c r="AA133" s="34"/>
      <c r="AB133" s="48"/>
      <c r="AC133" s="170" t="s">
        <v>63</v>
      </c>
      <c r="AD133" s="170"/>
      <c r="AE133" s="489"/>
      <c r="AF133" s="2"/>
      <c r="AG133" s="2"/>
      <c r="AH133" s="2"/>
      <c r="AI133" s="2"/>
      <c r="AJ133" s="2"/>
      <c r="AK133" s="2"/>
      <c r="AL133" s="2"/>
      <c r="AM133" s="2"/>
      <c r="AN133" s="2"/>
      <c r="AO133" s="2"/>
      <c r="AP133" s="2"/>
      <c r="AQ133" s="2"/>
      <c r="AR133" s="2"/>
      <c r="AS133" s="2"/>
      <c r="AT133" s="2"/>
      <c r="AU133" s="2"/>
    </row>
    <row r="134" spans="1:47" ht="18" customHeight="1" x14ac:dyDescent="0.25">
      <c r="A134" s="583"/>
      <c r="B134" s="433"/>
      <c r="C134" s="436"/>
      <c r="D134" s="436"/>
      <c r="E134" s="436"/>
      <c r="F134" s="436"/>
      <c r="G134" s="436"/>
      <c r="H134" s="436"/>
      <c r="I134" s="436"/>
      <c r="J134" s="436"/>
      <c r="K134" s="436"/>
      <c r="L134" s="430"/>
      <c r="M134" s="430"/>
      <c r="N134" s="441"/>
      <c r="O134" s="441"/>
      <c r="P134" s="534"/>
      <c r="Q134" s="45"/>
      <c r="R134" s="322" t="s">
        <v>251</v>
      </c>
      <c r="S134" s="145"/>
      <c r="T134" s="145"/>
      <c r="U134" s="145"/>
      <c r="V134" s="67">
        <v>1</v>
      </c>
      <c r="W134" s="32" t="s">
        <v>252</v>
      </c>
      <c r="X134" s="68">
        <v>80</v>
      </c>
      <c r="Y134" s="68">
        <f t="shared" si="20"/>
        <v>80</v>
      </c>
      <c r="Z134" s="68">
        <f t="shared" si="21"/>
        <v>89.6</v>
      </c>
      <c r="AA134" s="34"/>
      <c r="AB134" s="48"/>
      <c r="AC134" s="170" t="s">
        <v>63</v>
      </c>
      <c r="AD134" s="170"/>
      <c r="AE134" s="489"/>
      <c r="AF134" s="2"/>
      <c r="AG134" s="2"/>
      <c r="AH134" s="2"/>
      <c r="AI134" s="2"/>
      <c r="AJ134" s="2"/>
      <c r="AK134" s="2"/>
      <c r="AL134" s="2"/>
      <c r="AM134" s="2"/>
      <c r="AN134" s="2"/>
      <c r="AO134" s="2"/>
      <c r="AP134" s="2"/>
      <c r="AQ134" s="2"/>
      <c r="AR134" s="2"/>
      <c r="AS134" s="2"/>
      <c r="AT134" s="2"/>
      <c r="AU134" s="2"/>
    </row>
    <row r="135" spans="1:47" ht="18" customHeight="1" x14ac:dyDescent="0.25">
      <c r="A135" s="583"/>
      <c r="B135" s="433"/>
      <c r="C135" s="436"/>
      <c r="D135" s="436"/>
      <c r="E135" s="436"/>
      <c r="F135" s="436"/>
      <c r="G135" s="436"/>
      <c r="H135" s="436"/>
      <c r="I135" s="436"/>
      <c r="J135" s="436"/>
      <c r="K135" s="436"/>
      <c r="L135" s="430"/>
      <c r="M135" s="430"/>
      <c r="N135" s="528" t="s">
        <v>253</v>
      </c>
      <c r="O135" s="528" t="s">
        <v>254</v>
      </c>
      <c r="P135" s="534"/>
      <c r="Q135" s="45"/>
      <c r="R135" s="323" t="s">
        <v>255</v>
      </c>
      <c r="S135" s="146"/>
      <c r="T135" s="146"/>
      <c r="U135" s="146"/>
      <c r="V135" s="67">
        <v>1</v>
      </c>
      <c r="W135" s="32" t="s">
        <v>256</v>
      </c>
      <c r="X135" s="68">
        <v>75</v>
      </c>
      <c r="Y135" s="68">
        <f t="shared" si="20"/>
        <v>75</v>
      </c>
      <c r="Z135" s="68">
        <f t="shared" si="21"/>
        <v>84</v>
      </c>
      <c r="AA135" s="34"/>
      <c r="AB135" s="48"/>
      <c r="AC135" s="170" t="s">
        <v>63</v>
      </c>
      <c r="AD135" s="170"/>
      <c r="AE135" s="489"/>
      <c r="AF135" s="2"/>
      <c r="AG135" s="2"/>
      <c r="AH135" s="2"/>
      <c r="AI135" s="2"/>
      <c r="AJ135" s="2"/>
      <c r="AK135" s="2"/>
      <c r="AL135" s="2"/>
      <c r="AM135" s="2"/>
      <c r="AN135" s="2"/>
      <c r="AO135" s="2"/>
      <c r="AP135" s="2"/>
      <c r="AQ135" s="2"/>
      <c r="AR135" s="2"/>
      <c r="AS135" s="2"/>
      <c r="AT135" s="2"/>
      <c r="AU135" s="2"/>
    </row>
    <row r="136" spans="1:47" ht="18" customHeight="1" x14ac:dyDescent="0.25">
      <c r="A136" s="584"/>
      <c r="B136" s="433"/>
      <c r="C136" s="436"/>
      <c r="D136" s="436"/>
      <c r="E136" s="436"/>
      <c r="F136" s="436"/>
      <c r="G136" s="436"/>
      <c r="H136" s="436"/>
      <c r="I136" s="436"/>
      <c r="J136" s="436"/>
      <c r="K136" s="436"/>
      <c r="L136" s="430"/>
      <c r="M136" s="430"/>
      <c r="N136" s="436"/>
      <c r="O136" s="436"/>
      <c r="P136" s="534"/>
      <c r="Q136" s="45"/>
      <c r="R136" s="311" t="s">
        <v>257</v>
      </c>
      <c r="S136" s="147"/>
      <c r="T136" s="147"/>
      <c r="U136" s="147"/>
      <c r="V136" s="67">
        <v>1</v>
      </c>
      <c r="W136" s="32" t="s">
        <v>258</v>
      </c>
      <c r="X136" s="68">
        <v>100</v>
      </c>
      <c r="Y136" s="68">
        <v>100</v>
      </c>
      <c r="Z136" s="68">
        <f t="shared" si="21"/>
        <v>112</v>
      </c>
      <c r="AA136" s="34"/>
      <c r="AB136" s="48"/>
      <c r="AC136" s="170" t="s">
        <v>63</v>
      </c>
      <c r="AD136" s="170"/>
      <c r="AE136" s="489"/>
      <c r="AF136" s="2"/>
      <c r="AG136" s="2"/>
      <c r="AH136" s="2"/>
      <c r="AI136" s="2"/>
      <c r="AJ136" s="2"/>
      <c r="AK136" s="2"/>
      <c r="AL136" s="2"/>
      <c r="AM136" s="2"/>
      <c r="AN136" s="2"/>
      <c r="AO136" s="2"/>
      <c r="AP136" s="2"/>
      <c r="AQ136" s="2"/>
      <c r="AR136" s="2"/>
      <c r="AS136" s="2"/>
      <c r="AT136" s="2"/>
      <c r="AU136" s="2"/>
    </row>
    <row r="137" spans="1:47" ht="18" customHeight="1" x14ac:dyDescent="0.25">
      <c r="A137" s="585" t="s">
        <v>188</v>
      </c>
      <c r="B137" s="433"/>
      <c r="C137" s="436"/>
      <c r="D137" s="436"/>
      <c r="E137" s="436"/>
      <c r="F137" s="436"/>
      <c r="G137" s="436"/>
      <c r="H137" s="436"/>
      <c r="I137" s="436"/>
      <c r="J137" s="436"/>
      <c r="K137" s="436"/>
      <c r="L137" s="430"/>
      <c r="M137" s="430"/>
      <c r="N137" s="441"/>
      <c r="O137" s="441"/>
      <c r="P137" s="534"/>
      <c r="Q137" s="45"/>
      <c r="R137" s="311" t="s">
        <v>259</v>
      </c>
      <c r="S137" s="147"/>
      <c r="T137" s="147"/>
      <c r="U137" s="147"/>
      <c r="V137" s="67">
        <v>1</v>
      </c>
      <c r="W137" s="32" t="s">
        <v>260</v>
      </c>
      <c r="X137" s="68">
        <v>115</v>
      </c>
      <c r="Y137" s="68">
        <f t="shared" ref="Y137:Y146" si="22">V137*X137</f>
        <v>115</v>
      </c>
      <c r="Z137" s="68">
        <f t="shared" si="21"/>
        <v>128.80000000000001</v>
      </c>
      <c r="AA137" s="34"/>
      <c r="AB137" s="48"/>
      <c r="AC137" s="170" t="s">
        <v>63</v>
      </c>
      <c r="AD137" s="170"/>
      <c r="AE137" s="489"/>
      <c r="AF137" s="2"/>
      <c r="AG137" s="2"/>
      <c r="AH137" s="2"/>
      <c r="AI137" s="2"/>
      <c r="AJ137" s="2"/>
      <c r="AK137" s="2"/>
      <c r="AL137" s="2"/>
      <c r="AM137" s="2"/>
      <c r="AN137" s="2"/>
      <c r="AO137" s="2"/>
      <c r="AP137" s="2"/>
      <c r="AQ137" s="2"/>
      <c r="AR137" s="2"/>
      <c r="AS137" s="2"/>
      <c r="AT137" s="2"/>
      <c r="AU137" s="2"/>
    </row>
    <row r="138" spans="1:47" ht="18" customHeight="1" x14ac:dyDescent="0.25">
      <c r="A138" s="583"/>
      <c r="B138" s="433"/>
      <c r="C138" s="436"/>
      <c r="D138" s="436"/>
      <c r="E138" s="436"/>
      <c r="F138" s="436"/>
      <c r="G138" s="436"/>
      <c r="H138" s="436"/>
      <c r="I138" s="436"/>
      <c r="J138" s="436"/>
      <c r="K138" s="436"/>
      <c r="L138" s="430"/>
      <c r="M138" s="430"/>
      <c r="N138" s="528" t="s">
        <v>261</v>
      </c>
      <c r="O138" s="528" t="s">
        <v>262</v>
      </c>
      <c r="P138" s="534"/>
      <c r="Q138" s="45"/>
      <c r="R138" s="311" t="s">
        <v>263</v>
      </c>
      <c r="S138" s="147"/>
      <c r="T138" s="147"/>
      <c r="U138" s="147"/>
      <c r="V138" s="148">
        <v>1</v>
      </c>
      <c r="W138" s="32" t="s">
        <v>264</v>
      </c>
      <c r="X138" s="68">
        <v>64</v>
      </c>
      <c r="Y138" s="68">
        <f t="shared" si="22"/>
        <v>64</v>
      </c>
      <c r="Z138" s="68">
        <f t="shared" ref="Z138:Z146" si="23">Y138*12/100+Y138</f>
        <v>71.680000000000007</v>
      </c>
      <c r="AA138" s="34"/>
      <c r="AB138" s="48"/>
      <c r="AC138" s="170" t="s">
        <v>63</v>
      </c>
      <c r="AD138" s="170"/>
      <c r="AE138" s="489"/>
      <c r="AF138" s="2"/>
      <c r="AG138" s="2"/>
      <c r="AH138" s="2"/>
      <c r="AI138" s="2"/>
      <c r="AJ138" s="2"/>
      <c r="AK138" s="2"/>
      <c r="AL138" s="2"/>
      <c r="AM138" s="2"/>
      <c r="AN138" s="2"/>
      <c r="AO138" s="2"/>
      <c r="AP138" s="2"/>
      <c r="AQ138" s="2"/>
      <c r="AR138" s="2"/>
      <c r="AS138" s="2"/>
      <c r="AT138" s="2"/>
      <c r="AU138" s="2"/>
    </row>
    <row r="139" spans="1:47" ht="18" customHeight="1" x14ac:dyDescent="0.25">
      <c r="A139" s="583"/>
      <c r="B139" s="433"/>
      <c r="C139" s="436"/>
      <c r="D139" s="436"/>
      <c r="E139" s="436"/>
      <c r="F139" s="436"/>
      <c r="G139" s="436"/>
      <c r="H139" s="436"/>
      <c r="I139" s="436"/>
      <c r="J139" s="436"/>
      <c r="K139" s="436"/>
      <c r="L139" s="430"/>
      <c r="M139" s="430"/>
      <c r="N139" s="441"/>
      <c r="O139" s="441"/>
      <c r="P139" s="534"/>
      <c r="Q139" s="45"/>
      <c r="R139" s="311" t="s">
        <v>265</v>
      </c>
      <c r="S139" s="147"/>
      <c r="T139" s="147"/>
      <c r="U139" s="147"/>
      <c r="V139" s="148">
        <v>1</v>
      </c>
      <c r="W139" s="32" t="s">
        <v>264</v>
      </c>
      <c r="X139" s="68">
        <v>43.9</v>
      </c>
      <c r="Y139" s="68">
        <f t="shared" si="22"/>
        <v>43.9</v>
      </c>
      <c r="Z139" s="68">
        <f t="shared" si="23"/>
        <v>49.167999999999999</v>
      </c>
      <c r="AA139" s="34"/>
      <c r="AB139" s="48"/>
      <c r="AC139" s="170" t="s">
        <v>63</v>
      </c>
      <c r="AD139" s="170"/>
      <c r="AE139" s="489"/>
      <c r="AF139" s="2"/>
      <c r="AG139" s="2"/>
      <c r="AH139" s="2"/>
      <c r="AI139" s="2"/>
      <c r="AJ139" s="2"/>
      <c r="AK139" s="2"/>
      <c r="AL139" s="2"/>
      <c r="AM139" s="2"/>
      <c r="AN139" s="2"/>
      <c r="AO139" s="2"/>
      <c r="AP139" s="2"/>
      <c r="AQ139" s="2"/>
      <c r="AR139" s="2"/>
      <c r="AS139" s="2"/>
      <c r="AT139" s="2"/>
      <c r="AU139" s="2"/>
    </row>
    <row r="140" spans="1:47" ht="24.75" customHeight="1" x14ac:dyDescent="0.25">
      <c r="A140" s="583"/>
      <c r="B140" s="433"/>
      <c r="C140" s="436"/>
      <c r="D140" s="436"/>
      <c r="E140" s="436"/>
      <c r="F140" s="436"/>
      <c r="G140" s="436"/>
      <c r="H140" s="436"/>
      <c r="I140" s="436"/>
      <c r="J140" s="436"/>
      <c r="K140" s="436"/>
      <c r="L140" s="430"/>
      <c r="M140" s="430"/>
      <c r="N140" s="528" t="s">
        <v>266</v>
      </c>
      <c r="O140" s="528" t="s">
        <v>267</v>
      </c>
      <c r="P140" s="534"/>
      <c r="Q140" s="45"/>
      <c r="R140" s="311" t="s">
        <v>268</v>
      </c>
      <c r="S140" s="147"/>
      <c r="T140" s="147"/>
      <c r="U140" s="147"/>
      <c r="V140" s="148">
        <v>1</v>
      </c>
      <c r="W140" s="32" t="s">
        <v>264</v>
      </c>
      <c r="X140" s="68">
        <v>46.9</v>
      </c>
      <c r="Y140" s="68">
        <f t="shared" si="22"/>
        <v>46.9</v>
      </c>
      <c r="Z140" s="68">
        <f t="shared" si="23"/>
        <v>52.527999999999999</v>
      </c>
      <c r="AA140" s="34"/>
      <c r="AB140" s="48"/>
      <c r="AC140" s="170" t="s">
        <v>63</v>
      </c>
      <c r="AD140" s="170"/>
      <c r="AE140" s="489"/>
      <c r="AF140" s="2"/>
      <c r="AG140" s="2"/>
      <c r="AH140" s="2"/>
      <c r="AI140" s="2"/>
      <c r="AJ140" s="2"/>
      <c r="AK140" s="2"/>
      <c r="AL140" s="2"/>
      <c r="AM140" s="2"/>
      <c r="AN140" s="2"/>
      <c r="AO140" s="2"/>
      <c r="AP140" s="2"/>
      <c r="AQ140" s="2"/>
      <c r="AR140" s="2"/>
      <c r="AS140" s="2"/>
      <c r="AT140" s="2"/>
      <c r="AU140" s="2"/>
    </row>
    <row r="141" spans="1:47" ht="24.75" customHeight="1" x14ac:dyDescent="0.25">
      <c r="A141" s="583"/>
      <c r="B141" s="433"/>
      <c r="C141" s="436"/>
      <c r="D141" s="436"/>
      <c r="E141" s="436"/>
      <c r="F141" s="436"/>
      <c r="G141" s="436"/>
      <c r="H141" s="436"/>
      <c r="I141" s="436"/>
      <c r="J141" s="436"/>
      <c r="K141" s="436"/>
      <c r="L141" s="430"/>
      <c r="M141" s="430"/>
      <c r="N141" s="436"/>
      <c r="O141" s="436"/>
      <c r="P141" s="534"/>
      <c r="Q141" s="45"/>
      <c r="R141" s="311" t="s">
        <v>269</v>
      </c>
      <c r="S141" s="147"/>
      <c r="T141" s="147"/>
      <c r="U141" s="147"/>
      <c r="V141" s="148">
        <v>1</v>
      </c>
      <c r="W141" s="32" t="s">
        <v>270</v>
      </c>
      <c r="X141" s="68">
        <v>59.6</v>
      </c>
      <c r="Y141" s="68">
        <f t="shared" si="22"/>
        <v>59.6</v>
      </c>
      <c r="Z141" s="68">
        <f t="shared" si="23"/>
        <v>66.751999999999995</v>
      </c>
      <c r="AA141" s="34"/>
      <c r="AB141" s="48"/>
      <c r="AC141" s="170" t="s">
        <v>63</v>
      </c>
      <c r="AD141" s="170"/>
      <c r="AE141" s="489"/>
      <c r="AF141" s="2"/>
      <c r="AG141" s="2"/>
      <c r="AH141" s="2"/>
      <c r="AI141" s="2"/>
      <c r="AJ141" s="2"/>
      <c r="AK141" s="2"/>
      <c r="AL141" s="2"/>
      <c r="AM141" s="2"/>
      <c r="AN141" s="2"/>
      <c r="AO141" s="2"/>
      <c r="AP141" s="2"/>
      <c r="AQ141" s="2"/>
      <c r="AR141" s="2"/>
      <c r="AS141" s="2"/>
      <c r="AT141" s="2"/>
      <c r="AU141" s="2"/>
    </row>
    <row r="142" spans="1:47" ht="24.75" customHeight="1" x14ac:dyDescent="0.25">
      <c r="A142" s="583"/>
      <c r="B142" s="433"/>
      <c r="C142" s="436"/>
      <c r="D142" s="436"/>
      <c r="E142" s="436"/>
      <c r="F142" s="436"/>
      <c r="G142" s="436"/>
      <c r="H142" s="436"/>
      <c r="I142" s="436"/>
      <c r="J142" s="436"/>
      <c r="K142" s="436"/>
      <c r="L142" s="430"/>
      <c r="M142" s="430"/>
      <c r="N142" s="441"/>
      <c r="O142" s="441"/>
      <c r="P142" s="534"/>
      <c r="Q142" s="45"/>
      <c r="R142" s="311" t="s">
        <v>271</v>
      </c>
      <c r="S142" s="147"/>
      <c r="T142" s="147"/>
      <c r="U142" s="147"/>
      <c r="V142" s="148">
        <v>1</v>
      </c>
      <c r="W142" s="32" t="s">
        <v>270</v>
      </c>
      <c r="X142" s="68">
        <v>41.9</v>
      </c>
      <c r="Y142" s="68">
        <f t="shared" si="22"/>
        <v>41.9</v>
      </c>
      <c r="Z142" s="68">
        <f t="shared" si="23"/>
        <v>46.927999999999997</v>
      </c>
      <c r="AA142" s="34"/>
      <c r="AB142" s="48"/>
      <c r="AC142" s="170" t="s">
        <v>63</v>
      </c>
      <c r="AD142" s="170"/>
      <c r="AE142" s="489"/>
      <c r="AF142" s="2"/>
      <c r="AG142" s="2"/>
      <c r="AH142" s="2"/>
      <c r="AI142" s="2"/>
      <c r="AJ142" s="2"/>
      <c r="AK142" s="2"/>
      <c r="AL142" s="2"/>
      <c r="AM142" s="2"/>
      <c r="AN142" s="2"/>
      <c r="AO142" s="2"/>
      <c r="AP142" s="2"/>
      <c r="AQ142" s="2"/>
      <c r="AR142" s="2"/>
      <c r="AS142" s="2"/>
      <c r="AT142" s="2"/>
      <c r="AU142" s="2"/>
    </row>
    <row r="143" spans="1:47" ht="18" customHeight="1" x14ac:dyDescent="0.25">
      <c r="A143" s="583"/>
      <c r="B143" s="433"/>
      <c r="C143" s="436"/>
      <c r="D143" s="436"/>
      <c r="E143" s="436"/>
      <c r="F143" s="436"/>
      <c r="G143" s="436"/>
      <c r="H143" s="436"/>
      <c r="I143" s="436"/>
      <c r="J143" s="436"/>
      <c r="K143" s="436"/>
      <c r="L143" s="430"/>
      <c r="M143" s="430"/>
      <c r="N143" s="528" t="s">
        <v>272</v>
      </c>
      <c r="O143" s="528" t="s">
        <v>273</v>
      </c>
      <c r="P143" s="534"/>
      <c r="Q143" s="45"/>
      <c r="R143" s="311" t="s">
        <v>274</v>
      </c>
      <c r="S143" s="147"/>
      <c r="T143" s="147"/>
      <c r="U143" s="147"/>
      <c r="V143" s="148">
        <v>1</v>
      </c>
      <c r="W143" s="32" t="s">
        <v>270</v>
      </c>
      <c r="X143" s="68">
        <v>210</v>
      </c>
      <c r="Y143" s="68">
        <f t="shared" si="22"/>
        <v>210</v>
      </c>
      <c r="Z143" s="68">
        <f t="shared" si="23"/>
        <v>235.2</v>
      </c>
      <c r="AA143" s="34"/>
      <c r="AB143" s="48"/>
      <c r="AC143" s="170" t="s">
        <v>63</v>
      </c>
      <c r="AD143" s="170"/>
      <c r="AE143" s="489"/>
      <c r="AF143" s="2"/>
      <c r="AG143" s="2"/>
      <c r="AH143" s="2"/>
      <c r="AI143" s="2"/>
      <c r="AJ143" s="2"/>
      <c r="AK143" s="2"/>
      <c r="AL143" s="2"/>
      <c r="AM143" s="2"/>
      <c r="AN143" s="2"/>
      <c r="AO143" s="2"/>
      <c r="AP143" s="2"/>
      <c r="AQ143" s="2"/>
      <c r="AR143" s="2"/>
      <c r="AS143" s="2"/>
      <c r="AT143" s="2"/>
      <c r="AU143" s="2"/>
    </row>
    <row r="144" spans="1:47" ht="18" customHeight="1" x14ac:dyDescent="0.25">
      <c r="A144" s="583"/>
      <c r="B144" s="433"/>
      <c r="C144" s="436"/>
      <c r="D144" s="436"/>
      <c r="E144" s="436"/>
      <c r="F144" s="436"/>
      <c r="G144" s="436"/>
      <c r="H144" s="436"/>
      <c r="I144" s="436"/>
      <c r="J144" s="436"/>
      <c r="K144" s="436"/>
      <c r="L144" s="430"/>
      <c r="M144" s="430"/>
      <c r="N144" s="436"/>
      <c r="O144" s="436"/>
      <c r="P144" s="534"/>
      <c r="Q144" s="45"/>
      <c r="R144" s="311" t="s">
        <v>275</v>
      </c>
      <c r="S144" s="147"/>
      <c r="T144" s="147"/>
      <c r="U144" s="147"/>
      <c r="V144" s="148">
        <v>2</v>
      </c>
      <c r="W144" s="32" t="s">
        <v>276</v>
      </c>
      <c r="X144" s="68">
        <v>23.1</v>
      </c>
      <c r="Y144" s="68">
        <f t="shared" si="22"/>
        <v>46.2</v>
      </c>
      <c r="Z144" s="68">
        <f t="shared" si="23"/>
        <v>51.744</v>
      </c>
      <c r="AA144" s="34"/>
      <c r="AB144" s="48"/>
      <c r="AC144" s="170" t="s">
        <v>63</v>
      </c>
      <c r="AD144" s="170"/>
      <c r="AE144" s="489"/>
      <c r="AF144" s="2"/>
      <c r="AG144" s="2"/>
      <c r="AH144" s="2"/>
      <c r="AI144" s="2"/>
      <c r="AJ144" s="2"/>
      <c r="AK144" s="2"/>
      <c r="AL144" s="2"/>
      <c r="AM144" s="2"/>
      <c r="AN144" s="2"/>
      <c r="AO144" s="2"/>
      <c r="AP144" s="2"/>
      <c r="AQ144" s="2"/>
      <c r="AR144" s="2"/>
      <c r="AS144" s="2"/>
      <c r="AT144" s="2"/>
      <c r="AU144" s="2"/>
    </row>
    <row r="145" spans="1:47" ht="18" customHeight="1" x14ac:dyDescent="0.25">
      <c r="A145" s="583"/>
      <c r="B145" s="433"/>
      <c r="C145" s="436"/>
      <c r="D145" s="436"/>
      <c r="E145" s="436"/>
      <c r="F145" s="436"/>
      <c r="G145" s="436"/>
      <c r="H145" s="436"/>
      <c r="I145" s="436"/>
      <c r="J145" s="436"/>
      <c r="K145" s="436"/>
      <c r="L145" s="430"/>
      <c r="M145" s="430"/>
      <c r="N145" s="436"/>
      <c r="O145" s="436"/>
      <c r="P145" s="534"/>
      <c r="Q145" s="45"/>
      <c r="R145" s="311" t="s">
        <v>277</v>
      </c>
      <c r="S145" s="147"/>
      <c r="T145" s="147"/>
      <c r="U145" s="147"/>
      <c r="V145" s="148">
        <v>1</v>
      </c>
      <c r="W145" s="32" t="s">
        <v>276</v>
      </c>
      <c r="X145" s="68">
        <v>49</v>
      </c>
      <c r="Y145" s="68">
        <f t="shared" si="22"/>
        <v>49</v>
      </c>
      <c r="Z145" s="68">
        <f t="shared" si="23"/>
        <v>54.88</v>
      </c>
      <c r="AA145" s="34"/>
      <c r="AB145" s="48"/>
      <c r="AC145" s="170" t="s">
        <v>63</v>
      </c>
      <c r="AD145" s="170"/>
      <c r="AE145" s="489"/>
      <c r="AF145" s="2"/>
      <c r="AG145" s="2"/>
      <c r="AH145" s="2"/>
      <c r="AI145" s="2"/>
      <c r="AJ145" s="2"/>
      <c r="AK145" s="2"/>
      <c r="AL145" s="2"/>
      <c r="AM145" s="2"/>
      <c r="AN145" s="2"/>
      <c r="AO145" s="2"/>
      <c r="AP145" s="2"/>
      <c r="AQ145" s="2"/>
      <c r="AR145" s="2"/>
      <c r="AS145" s="2"/>
      <c r="AT145" s="2"/>
      <c r="AU145" s="2"/>
    </row>
    <row r="146" spans="1:47" ht="18" customHeight="1" x14ac:dyDescent="0.25">
      <c r="A146" s="583"/>
      <c r="B146" s="433"/>
      <c r="C146" s="436"/>
      <c r="D146" s="436"/>
      <c r="E146" s="436"/>
      <c r="F146" s="436"/>
      <c r="G146" s="436"/>
      <c r="H146" s="436"/>
      <c r="I146" s="436"/>
      <c r="J146" s="436"/>
      <c r="K146" s="436"/>
      <c r="L146" s="446"/>
      <c r="M146" s="446"/>
      <c r="N146" s="437"/>
      <c r="O146" s="437"/>
      <c r="P146" s="535"/>
      <c r="Q146" s="45"/>
      <c r="R146" s="311" t="s">
        <v>278</v>
      </c>
      <c r="S146" s="147"/>
      <c r="T146" s="147"/>
      <c r="U146" s="147"/>
      <c r="V146" s="148">
        <v>1</v>
      </c>
      <c r="W146" s="32" t="s">
        <v>276</v>
      </c>
      <c r="X146" s="68">
        <v>245.1</v>
      </c>
      <c r="Y146" s="68">
        <f t="shared" si="22"/>
        <v>245.1</v>
      </c>
      <c r="Z146" s="68">
        <f t="shared" si="23"/>
        <v>274.512</v>
      </c>
      <c r="AA146" s="34"/>
      <c r="AB146" s="48"/>
      <c r="AC146" s="170" t="s">
        <v>63</v>
      </c>
      <c r="AD146" s="170"/>
      <c r="AE146" s="489"/>
      <c r="AF146" s="2"/>
      <c r="AG146" s="2"/>
      <c r="AH146" s="2"/>
      <c r="AI146" s="2"/>
      <c r="AJ146" s="2"/>
      <c r="AK146" s="2"/>
      <c r="AL146" s="2"/>
      <c r="AM146" s="2"/>
      <c r="AN146" s="2"/>
      <c r="AO146" s="2"/>
      <c r="AP146" s="2"/>
      <c r="AQ146" s="2"/>
      <c r="AR146" s="2"/>
      <c r="AS146" s="2"/>
      <c r="AT146" s="2"/>
      <c r="AU146" s="2"/>
    </row>
    <row r="147" spans="1:47" ht="18" customHeight="1" x14ac:dyDescent="0.25">
      <c r="A147" s="583"/>
      <c r="B147" s="433"/>
      <c r="C147" s="436"/>
      <c r="D147" s="436"/>
      <c r="E147" s="436"/>
      <c r="F147" s="436"/>
      <c r="G147" s="436"/>
      <c r="H147" s="436"/>
      <c r="I147" s="436"/>
      <c r="J147" s="436"/>
      <c r="K147" s="436"/>
      <c r="L147" s="445">
        <v>34</v>
      </c>
      <c r="M147" s="445">
        <v>25</v>
      </c>
      <c r="N147" s="435" t="s">
        <v>279</v>
      </c>
      <c r="O147" s="435" t="s">
        <v>280</v>
      </c>
      <c r="P147" s="533" t="s">
        <v>281</v>
      </c>
      <c r="Q147" s="26" t="s">
        <v>282</v>
      </c>
      <c r="R147" s="309" t="s">
        <v>283</v>
      </c>
      <c r="S147" s="27"/>
      <c r="T147" s="98" t="s">
        <v>61</v>
      </c>
      <c r="U147" s="99" t="s">
        <v>62</v>
      </c>
      <c r="V147" s="67"/>
      <c r="W147" s="48"/>
      <c r="X147" s="68"/>
      <c r="Y147" s="68" t="str">
        <f>IF(V147=0," ",V147*X147)</f>
        <v xml:space="preserve"> </v>
      </c>
      <c r="Z147" s="68" t="str">
        <f>IF(V147=0," ",(Y147*12%)+Y147)</f>
        <v xml:space="preserve"> </v>
      </c>
      <c r="AA147" s="34">
        <f>SUM(Z148:Z164)</f>
        <v>1199.1952000000001</v>
      </c>
      <c r="AB147" s="48"/>
      <c r="AC147" s="170"/>
      <c r="AD147" s="170"/>
      <c r="AE147" s="489"/>
      <c r="AF147" s="2"/>
      <c r="AG147" s="2"/>
      <c r="AH147" s="2"/>
      <c r="AI147" s="2"/>
      <c r="AJ147" s="2"/>
      <c r="AK147" s="2"/>
      <c r="AL147" s="2"/>
      <c r="AM147" s="2"/>
      <c r="AN147" s="2"/>
      <c r="AO147" s="2"/>
      <c r="AP147" s="2"/>
      <c r="AQ147" s="2"/>
      <c r="AR147" s="2"/>
      <c r="AS147" s="2"/>
      <c r="AT147" s="2"/>
      <c r="AU147" s="2"/>
    </row>
    <row r="148" spans="1:47" ht="18" customHeight="1" x14ac:dyDescent="0.25">
      <c r="A148" s="583"/>
      <c r="B148" s="433"/>
      <c r="C148" s="436"/>
      <c r="D148" s="436"/>
      <c r="E148" s="436"/>
      <c r="F148" s="436"/>
      <c r="G148" s="436"/>
      <c r="H148" s="436"/>
      <c r="I148" s="436"/>
      <c r="J148" s="436"/>
      <c r="K148" s="436"/>
      <c r="L148" s="430"/>
      <c r="M148" s="430"/>
      <c r="N148" s="436"/>
      <c r="O148" s="436"/>
      <c r="P148" s="534"/>
      <c r="Q148" s="45"/>
      <c r="R148" s="322" t="s">
        <v>284</v>
      </c>
      <c r="S148" s="145"/>
      <c r="T148" s="145"/>
      <c r="U148" s="145"/>
      <c r="V148" s="148">
        <v>25</v>
      </c>
      <c r="W148" s="32" t="s">
        <v>285</v>
      </c>
      <c r="X148" s="68">
        <v>6.8</v>
      </c>
      <c r="Y148" s="68">
        <f t="shared" ref="Y148:Y157" si="24">+V148*X148</f>
        <v>170</v>
      </c>
      <c r="Z148" s="68">
        <f t="shared" ref="Z148:Z159" si="25">+Y148*0.12+Y148</f>
        <v>190.4</v>
      </c>
      <c r="AA148" s="34"/>
      <c r="AB148" s="48"/>
      <c r="AC148" s="170"/>
      <c r="AD148" s="170" t="s">
        <v>63</v>
      </c>
      <c r="AE148" s="489"/>
      <c r="AF148" s="2"/>
      <c r="AG148" s="2"/>
      <c r="AH148" s="2"/>
      <c r="AI148" s="2"/>
      <c r="AJ148" s="2"/>
      <c r="AK148" s="2"/>
      <c r="AL148" s="2"/>
      <c r="AM148" s="2"/>
      <c r="AN148" s="2"/>
      <c r="AO148" s="2"/>
      <c r="AP148" s="2"/>
      <c r="AQ148" s="2"/>
      <c r="AR148" s="2"/>
      <c r="AS148" s="2"/>
      <c r="AT148" s="2"/>
      <c r="AU148" s="2"/>
    </row>
    <row r="149" spans="1:47" ht="18" customHeight="1" x14ac:dyDescent="0.25">
      <c r="A149" s="583"/>
      <c r="B149" s="433"/>
      <c r="C149" s="436"/>
      <c r="D149" s="436"/>
      <c r="E149" s="436"/>
      <c r="F149" s="436"/>
      <c r="G149" s="436"/>
      <c r="H149" s="436"/>
      <c r="I149" s="436"/>
      <c r="J149" s="436"/>
      <c r="K149" s="436"/>
      <c r="L149" s="430"/>
      <c r="M149" s="430"/>
      <c r="N149" s="441"/>
      <c r="O149" s="441"/>
      <c r="P149" s="534"/>
      <c r="Q149" s="45"/>
      <c r="R149" s="322" t="s">
        <v>286</v>
      </c>
      <c r="S149" s="145"/>
      <c r="T149" s="145"/>
      <c r="U149" s="145"/>
      <c r="V149" s="148">
        <v>6</v>
      </c>
      <c r="W149" s="32" t="s">
        <v>287</v>
      </c>
      <c r="X149" s="68">
        <v>10.199999999999999</v>
      </c>
      <c r="Y149" s="68">
        <f t="shared" si="24"/>
        <v>61.199999999999996</v>
      </c>
      <c r="Z149" s="68">
        <f t="shared" si="25"/>
        <v>68.543999999999997</v>
      </c>
      <c r="AA149" s="34"/>
      <c r="AB149" s="48"/>
      <c r="AC149" s="170"/>
      <c r="AD149" s="170" t="s">
        <v>63</v>
      </c>
      <c r="AE149" s="489"/>
      <c r="AF149" s="2"/>
      <c r="AG149" s="2"/>
      <c r="AH149" s="2"/>
      <c r="AI149" s="2"/>
      <c r="AJ149" s="2"/>
      <c r="AK149" s="2"/>
      <c r="AL149" s="2"/>
      <c r="AM149" s="2"/>
      <c r="AN149" s="2"/>
      <c r="AO149" s="2"/>
      <c r="AP149" s="2"/>
      <c r="AQ149" s="2"/>
      <c r="AR149" s="2"/>
      <c r="AS149" s="2"/>
      <c r="AT149" s="2"/>
      <c r="AU149" s="2"/>
    </row>
    <row r="150" spans="1:47" ht="18" customHeight="1" x14ac:dyDescent="0.25">
      <c r="A150" s="583"/>
      <c r="B150" s="433"/>
      <c r="C150" s="436"/>
      <c r="D150" s="436"/>
      <c r="E150" s="436"/>
      <c r="F150" s="436"/>
      <c r="G150" s="436"/>
      <c r="H150" s="436"/>
      <c r="I150" s="436"/>
      <c r="J150" s="436"/>
      <c r="K150" s="436"/>
      <c r="L150" s="430"/>
      <c r="M150" s="430"/>
      <c r="N150" s="528" t="s">
        <v>288</v>
      </c>
      <c r="O150" s="528" t="s">
        <v>289</v>
      </c>
      <c r="P150" s="534"/>
      <c r="Q150" s="45"/>
      <c r="R150" s="322" t="s">
        <v>290</v>
      </c>
      <c r="S150" s="145"/>
      <c r="T150" s="145"/>
      <c r="U150" s="145"/>
      <c r="V150" s="148">
        <v>6</v>
      </c>
      <c r="W150" s="32" t="s">
        <v>291</v>
      </c>
      <c r="X150" s="68">
        <v>10.199999999999999</v>
      </c>
      <c r="Y150" s="68">
        <f t="shared" si="24"/>
        <v>61.199999999999996</v>
      </c>
      <c r="Z150" s="68">
        <f t="shared" si="25"/>
        <v>68.543999999999997</v>
      </c>
      <c r="AA150" s="34"/>
      <c r="AB150" s="48"/>
      <c r="AC150" s="170"/>
      <c r="AD150" s="170" t="s">
        <v>63</v>
      </c>
      <c r="AE150" s="489"/>
      <c r="AF150" s="2"/>
      <c r="AG150" s="2"/>
      <c r="AH150" s="2"/>
      <c r="AI150" s="2"/>
      <c r="AJ150" s="2"/>
      <c r="AK150" s="2"/>
      <c r="AL150" s="2"/>
      <c r="AM150" s="2"/>
      <c r="AN150" s="2"/>
      <c r="AO150" s="2"/>
      <c r="AP150" s="2"/>
      <c r="AQ150" s="2"/>
      <c r="AR150" s="2"/>
      <c r="AS150" s="2"/>
      <c r="AT150" s="2"/>
      <c r="AU150" s="2"/>
    </row>
    <row r="151" spans="1:47" ht="18" customHeight="1" x14ac:dyDescent="0.25">
      <c r="A151" s="583"/>
      <c r="B151" s="433"/>
      <c r="C151" s="436"/>
      <c r="D151" s="436"/>
      <c r="E151" s="436"/>
      <c r="F151" s="436"/>
      <c r="G151" s="436"/>
      <c r="H151" s="436"/>
      <c r="I151" s="436"/>
      <c r="J151" s="436"/>
      <c r="K151" s="436"/>
      <c r="L151" s="430"/>
      <c r="M151" s="430"/>
      <c r="N151" s="436"/>
      <c r="O151" s="436"/>
      <c r="P151" s="534"/>
      <c r="Q151" s="45"/>
      <c r="R151" s="322" t="s">
        <v>292</v>
      </c>
      <c r="S151" s="145"/>
      <c r="T151" s="145"/>
      <c r="U151" s="145"/>
      <c r="V151" s="148">
        <v>103</v>
      </c>
      <c r="W151" s="32" t="s">
        <v>79</v>
      </c>
      <c r="X151" s="68">
        <v>0.12</v>
      </c>
      <c r="Y151" s="68">
        <f t="shared" si="24"/>
        <v>12.36</v>
      </c>
      <c r="Z151" s="68">
        <f t="shared" si="25"/>
        <v>13.8432</v>
      </c>
      <c r="AA151" s="34"/>
      <c r="AB151" s="48"/>
      <c r="AC151" s="170"/>
      <c r="AD151" s="170" t="s">
        <v>63</v>
      </c>
      <c r="AE151" s="489"/>
      <c r="AF151" s="2"/>
      <c r="AG151" s="2"/>
      <c r="AH151" s="2"/>
      <c r="AI151" s="2"/>
      <c r="AJ151" s="2"/>
      <c r="AK151" s="2"/>
      <c r="AL151" s="2"/>
      <c r="AM151" s="2"/>
      <c r="AN151" s="2"/>
      <c r="AO151" s="2"/>
      <c r="AP151" s="2"/>
      <c r="AQ151" s="2"/>
      <c r="AR151" s="2"/>
      <c r="AS151" s="2"/>
      <c r="AT151" s="2"/>
      <c r="AU151" s="2"/>
    </row>
    <row r="152" spans="1:47" ht="18" customHeight="1" x14ac:dyDescent="0.25">
      <c r="A152" s="583"/>
      <c r="B152" s="433"/>
      <c r="C152" s="436"/>
      <c r="D152" s="436"/>
      <c r="E152" s="436"/>
      <c r="F152" s="436"/>
      <c r="G152" s="436"/>
      <c r="H152" s="436"/>
      <c r="I152" s="436"/>
      <c r="J152" s="436"/>
      <c r="K152" s="436"/>
      <c r="L152" s="430"/>
      <c r="M152" s="430"/>
      <c r="N152" s="441"/>
      <c r="O152" s="441"/>
      <c r="P152" s="534"/>
      <c r="Q152" s="45"/>
      <c r="R152" s="322" t="s">
        <v>293</v>
      </c>
      <c r="S152" s="145"/>
      <c r="T152" s="145"/>
      <c r="U152" s="145"/>
      <c r="V152" s="148">
        <v>1</v>
      </c>
      <c r="W152" s="32" t="s">
        <v>294</v>
      </c>
      <c r="X152" s="68">
        <v>14.45</v>
      </c>
      <c r="Y152" s="68">
        <f t="shared" si="24"/>
        <v>14.45</v>
      </c>
      <c r="Z152" s="68">
        <f t="shared" si="25"/>
        <v>16.183999999999997</v>
      </c>
      <c r="AA152" s="34"/>
      <c r="AB152" s="48"/>
      <c r="AC152" s="170"/>
      <c r="AD152" s="170" t="s">
        <v>63</v>
      </c>
      <c r="AE152" s="489"/>
      <c r="AF152" s="2"/>
      <c r="AG152" s="2"/>
      <c r="AH152" s="2"/>
      <c r="AI152" s="2"/>
      <c r="AJ152" s="2"/>
      <c r="AK152" s="2"/>
      <c r="AL152" s="2"/>
      <c r="AM152" s="2"/>
      <c r="AN152" s="2"/>
      <c r="AO152" s="2"/>
      <c r="AP152" s="2"/>
      <c r="AQ152" s="2"/>
      <c r="AR152" s="2"/>
      <c r="AS152" s="2"/>
      <c r="AT152" s="2"/>
      <c r="AU152" s="2"/>
    </row>
    <row r="153" spans="1:47" ht="18" customHeight="1" x14ac:dyDescent="0.25">
      <c r="A153" s="583"/>
      <c r="B153" s="433"/>
      <c r="C153" s="436"/>
      <c r="D153" s="436"/>
      <c r="E153" s="436"/>
      <c r="F153" s="436"/>
      <c r="G153" s="436"/>
      <c r="H153" s="436"/>
      <c r="I153" s="436"/>
      <c r="J153" s="436"/>
      <c r="K153" s="436"/>
      <c r="L153" s="430"/>
      <c r="M153" s="430"/>
      <c r="N153" s="528" t="s">
        <v>295</v>
      </c>
      <c r="O153" s="528" t="s">
        <v>296</v>
      </c>
      <c r="P153" s="534"/>
      <c r="Q153" s="45"/>
      <c r="R153" s="322" t="s">
        <v>297</v>
      </c>
      <c r="S153" s="145"/>
      <c r="T153" s="145"/>
      <c r="U153" s="145"/>
      <c r="V153" s="148">
        <v>3</v>
      </c>
      <c r="W153" s="32" t="s">
        <v>79</v>
      </c>
      <c r="X153" s="68">
        <v>13</v>
      </c>
      <c r="Y153" s="68">
        <f t="shared" si="24"/>
        <v>39</v>
      </c>
      <c r="Z153" s="68">
        <f t="shared" si="25"/>
        <v>43.68</v>
      </c>
      <c r="AA153" s="34"/>
      <c r="AB153" s="48"/>
      <c r="AC153" s="170"/>
      <c r="AD153" s="170" t="s">
        <v>63</v>
      </c>
      <c r="AE153" s="489"/>
      <c r="AF153" s="2"/>
      <c r="AG153" s="2"/>
      <c r="AH153" s="2"/>
      <c r="AI153" s="2"/>
      <c r="AJ153" s="2"/>
      <c r="AK153" s="2"/>
      <c r="AL153" s="2"/>
      <c r="AM153" s="2"/>
      <c r="AN153" s="2"/>
      <c r="AO153" s="2"/>
      <c r="AP153" s="2"/>
      <c r="AQ153" s="2"/>
      <c r="AR153" s="2"/>
      <c r="AS153" s="2"/>
      <c r="AT153" s="2"/>
      <c r="AU153" s="2"/>
    </row>
    <row r="154" spans="1:47" ht="18" customHeight="1" x14ac:dyDescent="0.25">
      <c r="A154" s="583"/>
      <c r="B154" s="433"/>
      <c r="C154" s="436"/>
      <c r="D154" s="436"/>
      <c r="E154" s="436"/>
      <c r="F154" s="436"/>
      <c r="G154" s="436"/>
      <c r="H154" s="436"/>
      <c r="I154" s="436"/>
      <c r="J154" s="436"/>
      <c r="K154" s="436"/>
      <c r="L154" s="430"/>
      <c r="M154" s="430"/>
      <c r="N154" s="436"/>
      <c r="O154" s="436"/>
      <c r="P154" s="534"/>
      <c r="Q154" s="45"/>
      <c r="R154" s="322" t="s">
        <v>298</v>
      </c>
      <c r="S154" s="145"/>
      <c r="T154" s="145"/>
      <c r="U154" s="145"/>
      <c r="V154" s="148">
        <v>3</v>
      </c>
      <c r="W154" s="32" t="s">
        <v>299</v>
      </c>
      <c r="X154" s="68">
        <v>21</v>
      </c>
      <c r="Y154" s="68">
        <f t="shared" si="24"/>
        <v>63</v>
      </c>
      <c r="Z154" s="68">
        <f t="shared" si="25"/>
        <v>70.56</v>
      </c>
      <c r="AA154" s="34"/>
      <c r="AB154" s="48"/>
      <c r="AC154" s="170"/>
      <c r="AD154" s="170" t="s">
        <v>63</v>
      </c>
      <c r="AE154" s="489"/>
      <c r="AF154" s="2"/>
      <c r="AG154" s="2"/>
      <c r="AH154" s="2"/>
      <c r="AI154" s="2"/>
      <c r="AJ154" s="2"/>
      <c r="AK154" s="2"/>
      <c r="AL154" s="2"/>
      <c r="AM154" s="2"/>
      <c r="AN154" s="2"/>
      <c r="AO154" s="2"/>
      <c r="AP154" s="2"/>
      <c r="AQ154" s="2"/>
      <c r="AR154" s="2"/>
      <c r="AS154" s="2"/>
      <c r="AT154" s="2"/>
      <c r="AU154" s="2"/>
    </row>
    <row r="155" spans="1:47" ht="18" customHeight="1" x14ac:dyDescent="0.25">
      <c r="A155" s="583"/>
      <c r="B155" s="433"/>
      <c r="C155" s="436"/>
      <c r="D155" s="436"/>
      <c r="E155" s="436"/>
      <c r="F155" s="436"/>
      <c r="G155" s="436"/>
      <c r="H155" s="436"/>
      <c r="I155" s="436"/>
      <c r="J155" s="436"/>
      <c r="K155" s="436"/>
      <c r="L155" s="430"/>
      <c r="M155" s="430"/>
      <c r="N155" s="441"/>
      <c r="O155" s="441"/>
      <c r="P155" s="534"/>
      <c r="Q155" s="45"/>
      <c r="R155" s="315" t="s">
        <v>300</v>
      </c>
      <c r="S155" s="85"/>
      <c r="T155" s="85"/>
      <c r="U155" s="85"/>
      <c r="V155" s="67">
        <v>1</v>
      </c>
      <c r="W155" s="48" t="s">
        <v>301</v>
      </c>
      <c r="X155" s="68">
        <v>45</v>
      </c>
      <c r="Y155" s="68">
        <f t="shared" si="24"/>
        <v>45</v>
      </c>
      <c r="Z155" s="68">
        <f t="shared" si="25"/>
        <v>50.4</v>
      </c>
      <c r="AA155" s="34"/>
      <c r="AB155" s="48"/>
      <c r="AC155" s="170"/>
      <c r="AD155" s="170" t="s">
        <v>63</v>
      </c>
      <c r="AE155" s="489"/>
      <c r="AF155" s="2"/>
      <c r="AG155" s="2"/>
      <c r="AH155" s="2"/>
      <c r="AI155" s="2"/>
      <c r="AJ155" s="2"/>
      <c r="AK155" s="2"/>
      <c r="AL155" s="2"/>
      <c r="AM155" s="2"/>
      <c r="AN155" s="2"/>
      <c r="AO155" s="2"/>
      <c r="AP155" s="2"/>
      <c r="AQ155" s="2"/>
      <c r="AR155" s="2"/>
      <c r="AS155" s="2"/>
      <c r="AT155" s="2"/>
      <c r="AU155" s="2"/>
    </row>
    <row r="156" spans="1:47" ht="18" customHeight="1" x14ac:dyDescent="0.25">
      <c r="A156" s="583"/>
      <c r="B156" s="433"/>
      <c r="C156" s="436"/>
      <c r="D156" s="436"/>
      <c r="E156" s="436"/>
      <c r="F156" s="436"/>
      <c r="G156" s="436"/>
      <c r="H156" s="436"/>
      <c r="I156" s="436"/>
      <c r="J156" s="436"/>
      <c r="K156" s="436"/>
      <c r="L156" s="430"/>
      <c r="M156" s="430"/>
      <c r="N156" s="532" t="s">
        <v>302</v>
      </c>
      <c r="O156" s="528" t="s">
        <v>303</v>
      </c>
      <c r="P156" s="534"/>
      <c r="Q156" s="45"/>
      <c r="R156" s="315" t="s">
        <v>304</v>
      </c>
      <c r="S156" s="85"/>
      <c r="T156" s="85"/>
      <c r="U156" s="85"/>
      <c r="V156" s="67">
        <v>3</v>
      </c>
      <c r="W156" s="48" t="s">
        <v>305</v>
      </c>
      <c r="X156" s="68">
        <v>13.5</v>
      </c>
      <c r="Y156" s="68">
        <f t="shared" si="24"/>
        <v>40.5</v>
      </c>
      <c r="Z156" s="68">
        <f t="shared" si="25"/>
        <v>45.36</v>
      </c>
      <c r="AA156" s="34"/>
      <c r="AB156" s="48"/>
      <c r="AC156" s="170"/>
      <c r="AD156" s="170" t="s">
        <v>63</v>
      </c>
      <c r="AE156" s="489"/>
      <c r="AF156" s="2"/>
      <c r="AG156" s="2"/>
      <c r="AH156" s="2"/>
      <c r="AI156" s="2"/>
      <c r="AJ156" s="2"/>
      <c r="AK156" s="2"/>
      <c r="AL156" s="2"/>
      <c r="AM156" s="2"/>
      <c r="AN156" s="2"/>
      <c r="AO156" s="2"/>
      <c r="AP156" s="2"/>
      <c r="AQ156" s="2"/>
      <c r="AR156" s="2"/>
      <c r="AS156" s="2"/>
      <c r="AT156" s="2"/>
      <c r="AU156" s="2"/>
    </row>
    <row r="157" spans="1:47" ht="18" customHeight="1" x14ac:dyDescent="0.25">
      <c r="A157" s="583"/>
      <c r="B157" s="433"/>
      <c r="C157" s="436"/>
      <c r="D157" s="436"/>
      <c r="E157" s="436"/>
      <c r="F157" s="436"/>
      <c r="G157" s="436"/>
      <c r="H157" s="436"/>
      <c r="I157" s="436"/>
      <c r="J157" s="436"/>
      <c r="K157" s="436"/>
      <c r="L157" s="430"/>
      <c r="M157" s="430"/>
      <c r="N157" s="451"/>
      <c r="O157" s="436"/>
      <c r="P157" s="534"/>
      <c r="Q157" s="45"/>
      <c r="R157" s="322" t="s">
        <v>306</v>
      </c>
      <c r="S157" s="145"/>
      <c r="T157" s="145"/>
      <c r="U157" s="145"/>
      <c r="V157" s="148">
        <v>12</v>
      </c>
      <c r="W157" s="32" t="s">
        <v>307</v>
      </c>
      <c r="X157" s="68">
        <v>20</v>
      </c>
      <c r="Y157" s="68">
        <f t="shared" si="24"/>
        <v>240</v>
      </c>
      <c r="Z157" s="68">
        <f t="shared" si="25"/>
        <v>268.8</v>
      </c>
      <c r="AA157" s="34"/>
      <c r="AB157" s="48"/>
      <c r="AC157" s="170"/>
      <c r="AD157" s="170" t="s">
        <v>63</v>
      </c>
      <c r="AE157" s="489"/>
      <c r="AF157" s="2"/>
      <c r="AG157" s="2"/>
      <c r="AH157" s="2"/>
      <c r="AI157" s="2"/>
      <c r="AJ157" s="2"/>
      <c r="AK157" s="2"/>
      <c r="AL157" s="2"/>
      <c r="AM157" s="2"/>
      <c r="AN157" s="2"/>
      <c r="AO157" s="2"/>
      <c r="AP157" s="2"/>
      <c r="AQ157" s="2"/>
      <c r="AR157" s="2"/>
      <c r="AS157" s="2"/>
      <c r="AT157" s="2"/>
      <c r="AU157" s="2"/>
    </row>
    <row r="158" spans="1:47" ht="18" customHeight="1" x14ac:dyDescent="0.25">
      <c r="A158" s="583"/>
      <c r="B158" s="433"/>
      <c r="C158" s="436"/>
      <c r="D158" s="436"/>
      <c r="E158" s="436"/>
      <c r="F158" s="436"/>
      <c r="G158" s="436"/>
      <c r="H158" s="436"/>
      <c r="I158" s="436"/>
      <c r="J158" s="436"/>
      <c r="K158" s="436"/>
      <c r="L158" s="430"/>
      <c r="M158" s="430"/>
      <c r="N158" s="451"/>
      <c r="O158" s="436"/>
      <c r="P158" s="534"/>
      <c r="Q158" s="45"/>
      <c r="R158" s="322" t="s">
        <v>308</v>
      </c>
      <c r="S158" s="145"/>
      <c r="T158" s="145"/>
      <c r="U158" s="145"/>
      <c r="V158" s="148">
        <v>1</v>
      </c>
      <c r="W158" s="32" t="s">
        <v>309</v>
      </c>
      <c r="X158" s="68">
        <v>10</v>
      </c>
      <c r="Y158" s="68">
        <f t="shared" ref="Y158:Y164" si="26">V158*X158</f>
        <v>10</v>
      </c>
      <c r="Z158" s="68">
        <f t="shared" si="25"/>
        <v>11.2</v>
      </c>
      <c r="AA158" s="34"/>
      <c r="AB158" s="48"/>
      <c r="AC158" s="170"/>
      <c r="AD158" s="170" t="s">
        <v>63</v>
      </c>
      <c r="AE158" s="489"/>
      <c r="AF158" s="2"/>
      <c r="AG158" s="2"/>
      <c r="AH158" s="2"/>
      <c r="AI158" s="2"/>
      <c r="AJ158" s="2"/>
      <c r="AK158" s="2"/>
      <c r="AL158" s="2"/>
      <c r="AM158" s="2"/>
      <c r="AN158" s="2"/>
      <c r="AO158" s="2"/>
      <c r="AP158" s="2"/>
      <c r="AQ158" s="2"/>
      <c r="AR158" s="2"/>
      <c r="AS158" s="2"/>
      <c r="AT158" s="2"/>
      <c r="AU158" s="2"/>
    </row>
    <row r="159" spans="1:47" ht="18" customHeight="1" x14ac:dyDescent="0.25">
      <c r="A159" s="583"/>
      <c r="B159" s="433"/>
      <c r="C159" s="436"/>
      <c r="D159" s="436"/>
      <c r="E159" s="436"/>
      <c r="F159" s="436"/>
      <c r="G159" s="436"/>
      <c r="H159" s="436"/>
      <c r="I159" s="436"/>
      <c r="J159" s="436"/>
      <c r="K159" s="436"/>
      <c r="L159" s="430"/>
      <c r="M159" s="430"/>
      <c r="N159" s="451"/>
      <c r="O159" s="436"/>
      <c r="P159" s="534"/>
      <c r="Q159" s="45"/>
      <c r="R159" s="322" t="s">
        <v>310</v>
      </c>
      <c r="S159" s="145"/>
      <c r="T159" s="145"/>
      <c r="U159" s="145"/>
      <c r="V159" s="148">
        <v>2</v>
      </c>
      <c r="W159" s="32" t="s">
        <v>79</v>
      </c>
      <c r="X159" s="68">
        <v>18</v>
      </c>
      <c r="Y159" s="68">
        <f t="shared" si="26"/>
        <v>36</v>
      </c>
      <c r="Z159" s="68">
        <f t="shared" si="25"/>
        <v>40.32</v>
      </c>
      <c r="AA159" s="34"/>
      <c r="AB159" s="48"/>
      <c r="AC159" s="170"/>
      <c r="AD159" s="170" t="s">
        <v>63</v>
      </c>
      <c r="AE159" s="489"/>
      <c r="AF159" s="2"/>
      <c r="AG159" s="2"/>
      <c r="AH159" s="2"/>
      <c r="AI159" s="2"/>
      <c r="AJ159" s="2"/>
      <c r="AK159" s="2"/>
      <c r="AL159" s="2"/>
      <c r="AM159" s="2"/>
      <c r="AN159" s="2"/>
      <c r="AO159" s="2"/>
      <c r="AP159" s="2"/>
      <c r="AQ159" s="2"/>
      <c r="AR159" s="2"/>
      <c r="AS159" s="2"/>
      <c r="AT159" s="2"/>
      <c r="AU159" s="2"/>
    </row>
    <row r="160" spans="1:47" ht="18" customHeight="1" x14ac:dyDescent="0.25">
      <c r="A160" s="583"/>
      <c r="B160" s="433"/>
      <c r="C160" s="436"/>
      <c r="D160" s="436"/>
      <c r="E160" s="436"/>
      <c r="F160" s="436"/>
      <c r="G160" s="436"/>
      <c r="H160" s="436"/>
      <c r="I160" s="436"/>
      <c r="J160" s="436"/>
      <c r="K160" s="436"/>
      <c r="L160" s="430"/>
      <c r="M160" s="430"/>
      <c r="N160" s="452"/>
      <c r="O160" s="441"/>
      <c r="P160" s="534"/>
      <c r="Q160" s="45"/>
      <c r="R160" s="311" t="s">
        <v>311</v>
      </c>
      <c r="S160" s="147"/>
      <c r="T160" s="147"/>
      <c r="U160" s="147"/>
      <c r="V160" s="148">
        <v>1</v>
      </c>
      <c r="W160" s="32" t="s">
        <v>84</v>
      </c>
      <c r="X160" s="68">
        <v>64</v>
      </c>
      <c r="Y160" s="68">
        <f t="shared" si="26"/>
        <v>64</v>
      </c>
      <c r="Z160" s="68">
        <f t="shared" ref="Z160:Z164" si="27">Y160*12/100+Y160</f>
        <v>71.680000000000007</v>
      </c>
      <c r="AA160" s="34"/>
      <c r="AB160" s="48"/>
      <c r="AC160" s="170"/>
      <c r="AD160" s="170" t="s">
        <v>63</v>
      </c>
      <c r="AE160" s="489"/>
      <c r="AF160" s="2"/>
      <c r="AG160" s="2"/>
      <c r="AH160" s="2"/>
      <c r="AI160" s="2"/>
      <c r="AJ160" s="2"/>
      <c r="AK160" s="2"/>
      <c r="AL160" s="2"/>
      <c r="AM160" s="2"/>
      <c r="AN160" s="2"/>
      <c r="AO160" s="2"/>
      <c r="AP160" s="2"/>
      <c r="AQ160" s="2"/>
      <c r="AR160" s="2"/>
      <c r="AS160" s="2"/>
      <c r="AT160" s="2"/>
      <c r="AU160" s="2"/>
    </row>
    <row r="161" spans="1:47" ht="18" customHeight="1" x14ac:dyDescent="0.25">
      <c r="A161" s="583"/>
      <c r="B161" s="433"/>
      <c r="C161" s="436"/>
      <c r="D161" s="436"/>
      <c r="E161" s="436"/>
      <c r="F161" s="436"/>
      <c r="G161" s="436"/>
      <c r="H161" s="436"/>
      <c r="I161" s="436"/>
      <c r="J161" s="436"/>
      <c r="K161" s="436"/>
      <c r="L161" s="430"/>
      <c r="M161" s="430"/>
      <c r="N161" s="532" t="s">
        <v>312</v>
      </c>
      <c r="O161" s="528" t="s">
        <v>313</v>
      </c>
      <c r="P161" s="534"/>
      <c r="Q161" s="45"/>
      <c r="R161" s="311" t="s">
        <v>314</v>
      </c>
      <c r="S161" s="147"/>
      <c r="T161" s="147"/>
      <c r="U161" s="147"/>
      <c r="V161" s="148">
        <v>1</v>
      </c>
      <c r="W161" s="32" t="s">
        <v>84</v>
      </c>
      <c r="X161" s="68">
        <v>64</v>
      </c>
      <c r="Y161" s="68">
        <f t="shared" si="26"/>
        <v>64</v>
      </c>
      <c r="Z161" s="68">
        <f t="shared" si="27"/>
        <v>71.680000000000007</v>
      </c>
      <c r="AA161" s="34"/>
      <c r="AB161" s="48"/>
      <c r="AC161" s="170"/>
      <c r="AD161" s="170" t="s">
        <v>63</v>
      </c>
      <c r="AE161" s="489"/>
      <c r="AF161" s="2"/>
      <c r="AG161" s="2"/>
      <c r="AH161" s="2"/>
      <c r="AI161" s="2"/>
      <c r="AJ161" s="2"/>
      <c r="AK161" s="2"/>
      <c r="AL161" s="2"/>
      <c r="AM161" s="2"/>
      <c r="AN161" s="2"/>
      <c r="AO161" s="2"/>
      <c r="AP161" s="2"/>
      <c r="AQ161" s="2"/>
      <c r="AR161" s="2"/>
      <c r="AS161" s="2"/>
      <c r="AT161" s="2"/>
      <c r="AU161" s="2"/>
    </row>
    <row r="162" spans="1:47" ht="18" customHeight="1" x14ac:dyDescent="0.25">
      <c r="A162" s="583"/>
      <c r="B162" s="433"/>
      <c r="C162" s="436"/>
      <c r="D162" s="436"/>
      <c r="E162" s="436"/>
      <c r="F162" s="436"/>
      <c r="G162" s="436"/>
      <c r="H162" s="436"/>
      <c r="I162" s="436"/>
      <c r="J162" s="436"/>
      <c r="K162" s="436"/>
      <c r="L162" s="430"/>
      <c r="M162" s="430"/>
      <c r="N162" s="451"/>
      <c r="O162" s="436"/>
      <c r="P162" s="534"/>
      <c r="Q162" s="45"/>
      <c r="R162" s="322" t="s">
        <v>315</v>
      </c>
      <c r="S162" s="145"/>
      <c r="T162" s="145"/>
      <c r="U162" s="145"/>
      <c r="V162" s="148">
        <v>1</v>
      </c>
      <c r="W162" s="32" t="s">
        <v>79</v>
      </c>
      <c r="X162" s="68">
        <v>50</v>
      </c>
      <c r="Y162" s="68">
        <f t="shared" si="26"/>
        <v>50</v>
      </c>
      <c r="Z162" s="68">
        <f t="shared" si="27"/>
        <v>56</v>
      </c>
      <c r="AA162" s="34"/>
      <c r="AB162" s="48"/>
      <c r="AC162" s="170"/>
      <c r="AD162" s="170" t="s">
        <v>63</v>
      </c>
      <c r="AE162" s="489"/>
      <c r="AF162" s="2"/>
      <c r="AG162" s="2"/>
      <c r="AH162" s="2"/>
      <c r="AI162" s="2"/>
      <c r="AJ162" s="2"/>
      <c r="AK162" s="2"/>
      <c r="AL162" s="2"/>
      <c r="AM162" s="2"/>
      <c r="AN162" s="2"/>
      <c r="AO162" s="2"/>
      <c r="AP162" s="2"/>
      <c r="AQ162" s="2"/>
      <c r="AR162" s="2"/>
      <c r="AS162" s="2"/>
      <c r="AT162" s="2"/>
      <c r="AU162" s="2"/>
    </row>
    <row r="163" spans="1:47" ht="18" customHeight="1" x14ac:dyDescent="0.25">
      <c r="A163" s="583"/>
      <c r="B163" s="433"/>
      <c r="C163" s="436"/>
      <c r="D163" s="436"/>
      <c r="E163" s="436"/>
      <c r="F163" s="436"/>
      <c r="G163" s="436"/>
      <c r="H163" s="436"/>
      <c r="I163" s="436"/>
      <c r="J163" s="436"/>
      <c r="K163" s="436"/>
      <c r="L163" s="430"/>
      <c r="M163" s="430"/>
      <c r="N163" s="451"/>
      <c r="O163" s="436"/>
      <c r="P163" s="534"/>
      <c r="Q163" s="45"/>
      <c r="R163" s="322" t="s">
        <v>316</v>
      </c>
      <c r="S163" s="145"/>
      <c r="T163" s="145"/>
      <c r="U163" s="145"/>
      <c r="V163" s="148">
        <v>1</v>
      </c>
      <c r="W163" s="32" t="s">
        <v>79</v>
      </c>
      <c r="X163" s="68">
        <v>50</v>
      </c>
      <c r="Y163" s="68">
        <f t="shared" si="26"/>
        <v>50</v>
      </c>
      <c r="Z163" s="68">
        <f t="shared" si="27"/>
        <v>56</v>
      </c>
      <c r="AA163" s="34"/>
      <c r="AB163" s="48"/>
      <c r="AC163" s="170"/>
      <c r="AD163" s="170" t="s">
        <v>63</v>
      </c>
      <c r="AE163" s="489"/>
      <c r="AF163" s="2"/>
      <c r="AG163" s="2"/>
      <c r="AH163" s="2"/>
      <c r="AI163" s="2"/>
      <c r="AJ163" s="2"/>
      <c r="AK163" s="2"/>
      <c r="AL163" s="2"/>
      <c r="AM163" s="2"/>
      <c r="AN163" s="2"/>
      <c r="AO163" s="2"/>
      <c r="AP163" s="2"/>
      <c r="AQ163" s="2"/>
      <c r="AR163" s="2"/>
      <c r="AS163" s="2"/>
      <c r="AT163" s="2"/>
      <c r="AU163" s="2"/>
    </row>
    <row r="164" spans="1:47" ht="18" customHeight="1" x14ac:dyDescent="0.25">
      <c r="A164" s="583"/>
      <c r="B164" s="433"/>
      <c r="C164" s="436"/>
      <c r="D164" s="436"/>
      <c r="E164" s="436"/>
      <c r="F164" s="436"/>
      <c r="G164" s="436"/>
      <c r="H164" s="436"/>
      <c r="I164" s="436"/>
      <c r="J164" s="436"/>
      <c r="K164" s="436"/>
      <c r="L164" s="430"/>
      <c r="M164" s="430"/>
      <c r="N164" s="451"/>
      <c r="O164" s="436"/>
      <c r="P164" s="534"/>
      <c r="Q164" s="45"/>
      <c r="R164" s="322" t="s">
        <v>317</v>
      </c>
      <c r="S164" s="145"/>
      <c r="T164" s="145"/>
      <c r="U164" s="145"/>
      <c r="V164" s="148">
        <v>1</v>
      </c>
      <c r="W164" s="32" t="s">
        <v>79</v>
      </c>
      <c r="X164" s="68">
        <v>50</v>
      </c>
      <c r="Y164" s="68">
        <f t="shared" si="26"/>
        <v>50</v>
      </c>
      <c r="Z164" s="68">
        <f t="shared" si="27"/>
        <v>56</v>
      </c>
      <c r="AA164" s="34"/>
      <c r="AB164" s="48"/>
      <c r="AC164" s="170"/>
      <c r="AD164" s="170" t="s">
        <v>63</v>
      </c>
      <c r="AE164" s="489"/>
      <c r="AF164" s="2"/>
      <c r="AG164" s="2"/>
      <c r="AH164" s="2"/>
      <c r="AI164" s="2"/>
      <c r="AJ164" s="2"/>
      <c r="AK164" s="2"/>
      <c r="AL164" s="2"/>
      <c r="AM164" s="2"/>
      <c r="AN164" s="2"/>
      <c r="AO164" s="2"/>
      <c r="AP164" s="2"/>
      <c r="AQ164" s="2"/>
      <c r="AR164" s="2"/>
      <c r="AS164" s="2"/>
      <c r="AT164" s="2"/>
      <c r="AU164" s="2"/>
    </row>
    <row r="165" spans="1:47" ht="33.75" customHeight="1" x14ac:dyDescent="0.25">
      <c r="A165" s="583"/>
      <c r="B165" s="433"/>
      <c r="C165" s="436"/>
      <c r="D165" s="436"/>
      <c r="E165" s="436"/>
      <c r="F165" s="436"/>
      <c r="G165" s="436"/>
      <c r="H165" s="436"/>
      <c r="I165" s="436"/>
      <c r="J165" s="436"/>
      <c r="K165" s="436"/>
      <c r="L165" s="430"/>
      <c r="M165" s="430"/>
      <c r="N165" s="451"/>
      <c r="O165" s="436"/>
      <c r="P165" s="534"/>
      <c r="Q165" s="26"/>
      <c r="R165" s="309"/>
      <c r="S165" s="27"/>
      <c r="T165" s="98"/>
      <c r="U165" s="99"/>
      <c r="V165" s="67"/>
      <c r="W165" s="48"/>
      <c r="X165" s="68"/>
      <c r="Y165" s="68"/>
      <c r="Z165" s="68"/>
      <c r="AA165" s="34"/>
      <c r="AB165" s="48"/>
      <c r="AC165" s="170"/>
      <c r="AD165" s="170"/>
      <c r="AE165" s="489"/>
      <c r="AF165" s="2"/>
      <c r="AG165" s="2"/>
      <c r="AH165" s="2"/>
      <c r="AI165" s="2"/>
      <c r="AJ165" s="2"/>
      <c r="AK165" s="2"/>
      <c r="AL165" s="2"/>
      <c r="AM165" s="2"/>
      <c r="AN165" s="2"/>
      <c r="AO165" s="2"/>
      <c r="AP165" s="2"/>
      <c r="AQ165" s="2"/>
      <c r="AR165" s="2"/>
      <c r="AS165" s="2"/>
      <c r="AT165" s="2"/>
      <c r="AU165" s="2"/>
    </row>
    <row r="166" spans="1:47" ht="18" customHeight="1" x14ac:dyDescent="0.25">
      <c r="A166" s="583"/>
      <c r="B166" s="433"/>
      <c r="C166" s="436"/>
      <c r="D166" s="436"/>
      <c r="E166" s="436"/>
      <c r="F166" s="436"/>
      <c r="G166" s="436"/>
      <c r="H166" s="436"/>
      <c r="I166" s="436"/>
      <c r="J166" s="436"/>
      <c r="K166" s="436"/>
      <c r="L166" s="446"/>
      <c r="M166" s="446"/>
      <c r="N166" s="454"/>
      <c r="O166" s="437"/>
      <c r="P166" s="535"/>
      <c r="Q166" s="45"/>
      <c r="R166" s="311"/>
      <c r="S166" s="147"/>
      <c r="T166" s="147"/>
      <c r="U166" s="147"/>
      <c r="V166" s="148"/>
      <c r="W166" s="32"/>
      <c r="X166" s="68"/>
      <c r="Y166" s="68"/>
      <c r="Z166" s="68"/>
      <c r="AA166" s="34"/>
      <c r="AB166" s="48"/>
      <c r="AC166" s="170"/>
      <c r="AD166" s="170"/>
      <c r="AE166" s="489"/>
      <c r="AF166" s="2"/>
      <c r="AG166" s="2"/>
      <c r="AH166" s="2"/>
      <c r="AI166" s="2"/>
      <c r="AJ166" s="2"/>
      <c r="AK166" s="2"/>
      <c r="AL166" s="2"/>
      <c r="AM166" s="2"/>
      <c r="AN166" s="2"/>
      <c r="AO166" s="2"/>
      <c r="AP166" s="2"/>
      <c r="AQ166" s="2"/>
      <c r="AR166" s="2"/>
      <c r="AS166" s="2"/>
      <c r="AT166" s="2"/>
      <c r="AU166" s="2"/>
    </row>
    <row r="167" spans="1:47" ht="18" customHeight="1" x14ac:dyDescent="0.25">
      <c r="A167" s="583"/>
      <c r="B167" s="433"/>
      <c r="C167" s="436"/>
      <c r="D167" s="436"/>
      <c r="E167" s="436"/>
      <c r="F167" s="436"/>
      <c r="G167" s="436"/>
      <c r="H167" s="436"/>
      <c r="I167" s="436"/>
      <c r="J167" s="436"/>
      <c r="K167" s="436"/>
      <c r="L167" s="445">
        <v>35</v>
      </c>
      <c r="M167" s="445">
        <v>30</v>
      </c>
      <c r="N167" s="435" t="s">
        <v>320</v>
      </c>
      <c r="O167" s="435" t="s">
        <v>321</v>
      </c>
      <c r="P167" s="551" t="s">
        <v>322</v>
      </c>
      <c r="Q167" s="45"/>
      <c r="R167" s="311"/>
      <c r="S167" s="147"/>
      <c r="T167" s="147"/>
      <c r="U167" s="147"/>
      <c r="V167" s="148"/>
      <c r="W167" s="32"/>
      <c r="X167" s="120"/>
      <c r="Y167" s="120"/>
      <c r="Z167" s="120"/>
      <c r="AA167" s="73"/>
      <c r="AB167" s="32"/>
      <c r="AC167" s="170"/>
      <c r="AD167" s="170"/>
      <c r="AE167" s="489"/>
      <c r="AF167" s="2"/>
      <c r="AG167" s="2"/>
      <c r="AH167" s="2"/>
      <c r="AI167" s="2"/>
      <c r="AJ167" s="2"/>
      <c r="AK167" s="2"/>
      <c r="AL167" s="2"/>
      <c r="AM167" s="2"/>
      <c r="AN167" s="2"/>
      <c r="AO167" s="2"/>
      <c r="AP167" s="2"/>
      <c r="AQ167" s="2"/>
      <c r="AR167" s="2"/>
      <c r="AS167" s="2"/>
      <c r="AT167" s="2"/>
      <c r="AU167" s="2"/>
    </row>
    <row r="168" spans="1:47" ht="18" customHeight="1" x14ac:dyDescent="0.25">
      <c r="A168" s="583"/>
      <c r="B168" s="433"/>
      <c r="C168" s="436"/>
      <c r="D168" s="436"/>
      <c r="E168" s="436"/>
      <c r="F168" s="436"/>
      <c r="G168" s="436"/>
      <c r="H168" s="436"/>
      <c r="I168" s="436"/>
      <c r="J168" s="436"/>
      <c r="K168" s="436"/>
      <c r="L168" s="430"/>
      <c r="M168" s="430"/>
      <c r="N168" s="436"/>
      <c r="O168" s="436"/>
      <c r="P168" s="534"/>
      <c r="Q168" s="45"/>
      <c r="R168" s="311"/>
      <c r="S168" s="147"/>
      <c r="T168" s="147"/>
      <c r="U168" s="147"/>
      <c r="V168" s="148"/>
      <c r="W168" s="32"/>
      <c r="X168" s="120"/>
      <c r="Y168" s="120"/>
      <c r="Z168" s="120"/>
      <c r="AA168" s="73"/>
      <c r="AB168" s="32"/>
      <c r="AC168" s="170"/>
      <c r="AD168" s="170"/>
      <c r="AE168" s="489"/>
      <c r="AF168" s="2"/>
      <c r="AG168" s="2"/>
      <c r="AH168" s="2"/>
      <c r="AI168" s="2"/>
      <c r="AJ168" s="2"/>
      <c r="AK168" s="2"/>
      <c r="AL168" s="2"/>
      <c r="AM168" s="2"/>
      <c r="AN168" s="2"/>
      <c r="AO168" s="2"/>
      <c r="AP168" s="2"/>
      <c r="AQ168" s="2"/>
      <c r="AR168" s="2"/>
      <c r="AS168" s="2"/>
      <c r="AT168" s="2"/>
      <c r="AU168" s="2"/>
    </row>
    <row r="169" spans="1:47" ht="18" customHeight="1" x14ac:dyDescent="0.25">
      <c r="A169" s="584"/>
      <c r="B169" s="433"/>
      <c r="C169" s="436"/>
      <c r="D169" s="436"/>
      <c r="E169" s="436"/>
      <c r="F169" s="436"/>
      <c r="G169" s="436"/>
      <c r="H169" s="436"/>
      <c r="I169" s="436"/>
      <c r="J169" s="436"/>
      <c r="K169" s="436"/>
      <c r="L169" s="430"/>
      <c r="M169" s="430"/>
      <c r="N169" s="441"/>
      <c r="O169" s="441"/>
      <c r="P169" s="534"/>
      <c r="Q169" s="45"/>
      <c r="R169" s="311"/>
      <c r="S169" s="147"/>
      <c r="T169" s="147"/>
      <c r="U169" s="147"/>
      <c r="V169" s="148"/>
      <c r="W169" s="32"/>
      <c r="X169" s="120"/>
      <c r="Y169" s="120"/>
      <c r="Z169" s="120"/>
      <c r="AA169" s="73"/>
      <c r="AB169" s="32"/>
      <c r="AC169" s="170"/>
      <c r="AD169" s="170"/>
      <c r="AE169" s="489"/>
      <c r="AF169" s="2"/>
      <c r="AG169" s="2"/>
      <c r="AH169" s="2"/>
      <c r="AI169" s="2"/>
      <c r="AJ169" s="2"/>
      <c r="AK169" s="2"/>
      <c r="AL169" s="2"/>
      <c r="AM169" s="2"/>
      <c r="AN169" s="2"/>
      <c r="AO169" s="2"/>
      <c r="AP169" s="2"/>
      <c r="AQ169" s="2"/>
      <c r="AR169" s="2"/>
      <c r="AS169" s="2"/>
      <c r="AT169" s="2"/>
      <c r="AU169" s="2"/>
    </row>
    <row r="170" spans="1:47" ht="18" customHeight="1" x14ac:dyDescent="0.25">
      <c r="A170" s="585" t="s">
        <v>188</v>
      </c>
      <c r="B170" s="433"/>
      <c r="C170" s="436"/>
      <c r="D170" s="436"/>
      <c r="E170" s="436"/>
      <c r="F170" s="436"/>
      <c r="G170" s="436"/>
      <c r="H170" s="436"/>
      <c r="I170" s="436"/>
      <c r="J170" s="436"/>
      <c r="K170" s="436"/>
      <c r="L170" s="430"/>
      <c r="M170" s="430"/>
      <c r="N170" s="528" t="s">
        <v>323</v>
      </c>
      <c r="O170" s="528" t="s">
        <v>324</v>
      </c>
      <c r="P170" s="534"/>
      <c r="Q170" s="45"/>
      <c r="R170" s="311"/>
      <c r="S170" s="147"/>
      <c r="T170" s="147"/>
      <c r="U170" s="147"/>
      <c r="V170" s="148"/>
      <c r="W170" s="32"/>
      <c r="X170" s="120"/>
      <c r="Y170" s="120"/>
      <c r="Z170" s="120"/>
      <c r="AA170" s="73"/>
      <c r="AB170" s="32"/>
      <c r="AC170" s="170"/>
      <c r="AD170" s="170"/>
      <c r="AE170" s="489"/>
      <c r="AF170" s="2"/>
      <c r="AG170" s="2"/>
      <c r="AH170" s="2"/>
      <c r="AI170" s="2"/>
      <c r="AJ170" s="2"/>
      <c r="AK170" s="2"/>
      <c r="AL170" s="2"/>
      <c r="AM170" s="2"/>
      <c r="AN170" s="2"/>
      <c r="AO170" s="2"/>
      <c r="AP170" s="2"/>
      <c r="AQ170" s="2"/>
      <c r="AR170" s="2"/>
      <c r="AS170" s="2"/>
      <c r="AT170" s="2"/>
      <c r="AU170" s="2"/>
    </row>
    <row r="171" spans="1:47" ht="18" customHeight="1" x14ac:dyDescent="0.25">
      <c r="A171" s="583"/>
      <c r="B171" s="433"/>
      <c r="C171" s="436"/>
      <c r="D171" s="436"/>
      <c r="E171" s="436"/>
      <c r="F171" s="436"/>
      <c r="G171" s="436"/>
      <c r="H171" s="436"/>
      <c r="I171" s="436"/>
      <c r="J171" s="436"/>
      <c r="K171" s="436"/>
      <c r="L171" s="430"/>
      <c r="M171" s="430"/>
      <c r="N171" s="436"/>
      <c r="O171" s="436"/>
      <c r="P171" s="534"/>
      <c r="Q171" s="45"/>
      <c r="R171" s="311"/>
      <c r="S171" s="147"/>
      <c r="T171" s="147"/>
      <c r="U171" s="147"/>
      <c r="V171" s="148"/>
      <c r="W171" s="32"/>
      <c r="X171" s="120"/>
      <c r="Y171" s="120"/>
      <c r="Z171" s="120"/>
      <c r="AA171" s="73"/>
      <c r="AB171" s="32"/>
      <c r="AC171" s="170"/>
      <c r="AD171" s="170"/>
      <c r="AE171" s="489"/>
      <c r="AF171" s="2"/>
      <c r="AG171" s="2"/>
      <c r="AH171" s="2"/>
      <c r="AI171" s="2"/>
      <c r="AJ171" s="2"/>
      <c r="AK171" s="2"/>
      <c r="AL171" s="2"/>
      <c r="AM171" s="2"/>
      <c r="AN171" s="2"/>
      <c r="AO171" s="2"/>
      <c r="AP171" s="2"/>
      <c r="AQ171" s="2"/>
      <c r="AR171" s="2"/>
      <c r="AS171" s="2"/>
      <c r="AT171" s="2"/>
      <c r="AU171" s="2"/>
    </row>
    <row r="172" spans="1:47" ht="18" customHeight="1" x14ac:dyDescent="0.25">
      <c r="A172" s="583"/>
      <c r="B172" s="433"/>
      <c r="C172" s="436"/>
      <c r="D172" s="436"/>
      <c r="E172" s="436"/>
      <c r="F172" s="436"/>
      <c r="G172" s="436"/>
      <c r="H172" s="436"/>
      <c r="I172" s="436"/>
      <c r="J172" s="436"/>
      <c r="K172" s="436"/>
      <c r="L172" s="430"/>
      <c r="M172" s="430"/>
      <c r="N172" s="441"/>
      <c r="O172" s="441"/>
      <c r="P172" s="534"/>
      <c r="Q172" s="45"/>
      <c r="R172" s="311"/>
      <c r="S172" s="147"/>
      <c r="T172" s="147"/>
      <c r="U172" s="147"/>
      <c r="V172" s="148"/>
      <c r="W172" s="32"/>
      <c r="X172" s="120"/>
      <c r="Y172" s="120"/>
      <c r="Z172" s="120"/>
      <c r="AA172" s="73"/>
      <c r="AB172" s="32"/>
      <c r="AC172" s="170"/>
      <c r="AD172" s="170"/>
      <c r="AE172" s="489"/>
      <c r="AF172" s="2"/>
      <c r="AG172" s="2"/>
      <c r="AH172" s="2"/>
      <c r="AI172" s="2"/>
      <c r="AJ172" s="2"/>
      <c r="AK172" s="2"/>
      <c r="AL172" s="2"/>
      <c r="AM172" s="2"/>
      <c r="AN172" s="2"/>
      <c r="AO172" s="2"/>
      <c r="AP172" s="2"/>
      <c r="AQ172" s="2"/>
      <c r="AR172" s="2"/>
      <c r="AS172" s="2"/>
      <c r="AT172" s="2"/>
      <c r="AU172" s="2"/>
    </row>
    <row r="173" spans="1:47" ht="18" customHeight="1" x14ac:dyDescent="0.25">
      <c r="A173" s="583"/>
      <c r="B173" s="433"/>
      <c r="C173" s="436"/>
      <c r="D173" s="436"/>
      <c r="E173" s="436"/>
      <c r="F173" s="436"/>
      <c r="G173" s="436"/>
      <c r="H173" s="436"/>
      <c r="I173" s="436"/>
      <c r="J173" s="436"/>
      <c r="K173" s="436"/>
      <c r="L173" s="430"/>
      <c r="M173" s="430"/>
      <c r="N173" s="528" t="s">
        <v>325</v>
      </c>
      <c r="O173" s="528" t="s">
        <v>326</v>
      </c>
      <c r="P173" s="534"/>
      <c r="Q173" s="45"/>
      <c r="R173" s="311"/>
      <c r="S173" s="147"/>
      <c r="T173" s="147"/>
      <c r="U173" s="147"/>
      <c r="V173" s="148"/>
      <c r="W173" s="32"/>
      <c r="X173" s="120"/>
      <c r="Y173" s="120"/>
      <c r="Z173" s="120"/>
      <c r="AA173" s="73"/>
      <c r="AB173" s="32"/>
      <c r="AC173" s="170"/>
      <c r="AD173" s="170"/>
      <c r="AE173" s="489"/>
      <c r="AF173" s="2"/>
      <c r="AG173" s="2"/>
      <c r="AH173" s="2"/>
      <c r="AI173" s="2"/>
      <c r="AJ173" s="2"/>
      <c r="AK173" s="2"/>
      <c r="AL173" s="2"/>
      <c r="AM173" s="2"/>
      <c r="AN173" s="2"/>
      <c r="AO173" s="2"/>
      <c r="AP173" s="2"/>
      <c r="AQ173" s="2"/>
      <c r="AR173" s="2"/>
      <c r="AS173" s="2"/>
      <c r="AT173" s="2"/>
      <c r="AU173" s="2"/>
    </row>
    <row r="174" spans="1:47" ht="18" customHeight="1" x14ac:dyDescent="0.25">
      <c r="A174" s="583"/>
      <c r="B174" s="433"/>
      <c r="C174" s="436"/>
      <c r="D174" s="436"/>
      <c r="E174" s="436"/>
      <c r="F174" s="436"/>
      <c r="G174" s="436"/>
      <c r="H174" s="436"/>
      <c r="I174" s="436"/>
      <c r="J174" s="436"/>
      <c r="K174" s="436"/>
      <c r="L174" s="430"/>
      <c r="M174" s="430"/>
      <c r="N174" s="441"/>
      <c r="O174" s="441"/>
      <c r="P174" s="534"/>
      <c r="Q174" s="45"/>
      <c r="R174" s="311"/>
      <c r="S174" s="147"/>
      <c r="T174" s="147"/>
      <c r="U174" s="147"/>
      <c r="V174" s="148"/>
      <c r="W174" s="32"/>
      <c r="X174" s="120"/>
      <c r="Y174" s="120"/>
      <c r="Z174" s="120"/>
      <c r="AA174" s="73"/>
      <c r="AB174" s="32"/>
      <c r="AC174" s="170"/>
      <c r="AD174" s="170"/>
      <c r="AE174" s="489"/>
      <c r="AF174" s="2"/>
      <c r="AG174" s="2"/>
      <c r="AH174" s="2"/>
      <c r="AI174" s="2"/>
      <c r="AJ174" s="2"/>
      <c r="AK174" s="2"/>
      <c r="AL174" s="2"/>
      <c r="AM174" s="2"/>
      <c r="AN174" s="2"/>
      <c r="AO174" s="2"/>
      <c r="AP174" s="2"/>
      <c r="AQ174" s="2"/>
      <c r="AR174" s="2"/>
      <c r="AS174" s="2"/>
      <c r="AT174" s="2"/>
      <c r="AU174" s="2"/>
    </row>
    <row r="175" spans="1:47" ht="18" customHeight="1" x14ac:dyDescent="0.25">
      <c r="A175" s="583"/>
      <c r="B175" s="433"/>
      <c r="C175" s="436"/>
      <c r="D175" s="436"/>
      <c r="E175" s="436"/>
      <c r="F175" s="436"/>
      <c r="G175" s="436"/>
      <c r="H175" s="436"/>
      <c r="I175" s="436"/>
      <c r="J175" s="436"/>
      <c r="K175" s="436"/>
      <c r="L175" s="430"/>
      <c r="M175" s="430"/>
      <c r="N175" s="528" t="s">
        <v>327</v>
      </c>
      <c r="O175" s="528" t="s">
        <v>328</v>
      </c>
      <c r="P175" s="534"/>
      <c r="Q175" s="45"/>
      <c r="R175" s="311"/>
      <c r="S175" s="147"/>
      <c r="T175" s="147"/>
      <c r="U175" s="147"/>
      <c r="V175" s="148"/>
      <c r="W175" s="32"/>
      <c r="X175" s="120"/>
      <c r="Y175" s="120"/>
      <c r="Z175" s="120"/>
      <c r="AA175" s="73"/>
      <c r="AB175" s="32"/>
      <c r="AC175" s="170"/>
      <c r="AD175" s="170"/>
      <c r="AE175" s="489"/>
      <c r="AF175" s="2"/>
      <c r="AG175" s="2"/>
      <c r="AH175" s="2"/>
      <c r="AI175" s="2"/>
      <c r="AJ175" s="2"/>
      <c r="AK175" s="2"/>
      <c r="AL175" s="2"/>
      <c r="AM175" s="2"/>
      <c r="AN175" s="2"/>
      <c r="AO175" s="2"/>
      <c r="AP175" s="2"/>
      <c r="AQ175" s="2"/>
      <c r="AR175" s="2"/>
      <c r="AS175" s="2"/>
      <c r="AT175" s="2"/>
      <c r="AU175" s="2"/>
    </row>
    <row r="176" spans="1:47" ht="18" customHeight="1" x14ac:dyDescent="0.25">
      <c r="A176" s="583"/>
      <c r="B176" s="433"/>
      <c r="C176" s="436"/>
      <c r="D176" s="436"/>
      <c r="E176" s="436"/>
      <c r="F176" s="436"/>
      <c r="G176" s="436"/>
      <c r="H176" s="436"/>
      <c r="I176" s="436"/>
      <c r="J176" s="436"/>
      <c r="K176" s="436"/>
      <c r="L176" s="430"/>
      <c r="M176" s="430"/>
      <c r="N176" s="436"/>
      <c r="O176" s="436"/>
      <c r="P176" s="534"/>
      <c r="Q176" s="45"/>
      <c r="R176" s="311"/>
      <c r="S176" s="147"/>
      <c r="T176" s="147"/>
      <c r="U176" s="147"/>
      <c r="V176" s="148"/>
      <c r="W176" s="32"/>
      <c r="X176" s="120"/>
      <c r="Y176" s="120"/>
      <c r="Z176" s="120"/>
      <c r="AA176" s="73"/>
      <c r="AB176" s="32"/>
      <c r="AC176" s="170"/>
      <c r="AD176" s="170"/>
      <c r="AE176" s="489"/>
      <c r="AF176" s="2"/>
      <c r="AG176" s="2"/>
      <c r="AH176" s="2"/>
      <c r="AI176" s="2"/>
      <c r="AJ176" s="2"/>
      <c r="AK176" s="2"/>
      <c r="AL176" s="2"/>
      <c r="AM176" s="2"/>
      <c r="AN176" s="2"/>
      <c r="AO176" s="2"/>
      <c r="AP176" s="2"/>
      <c r="AQ176" s="2"/>
      <c r="AR176" s="2"/>
      <c r="AS176" s="2"/>
      <c r="AT176" s="2"/>
      <c r="AU176" s="2"/>
    </row>
    <row r="177" spans="1:47" ht="18" customHeight="1" x14ac:dyDescent="0.25">
      <c r="A177" s="583"/>
      <c r="B177" s="433"/>
      <c r="C177" s="436"/>
      <c r="D177" s="436"/>
      <c r="E177" s="436"/>
      <c r="F177" s="436"/>
      <c r="G177" s="436"/>
      <c r="H177" s="436"/>
      <c r="I177" s="436"/>
      <c r="J177" s="436"/>
      <c r="K177" s="436"/>
      <c r="L177" s="430"/>
      <c r="M177" s="430"/>
      <c r="N177" s="436"/>
      <c r="O177" s="436"/>
      <c r="P177" s="534"/>
      <c r="Q177" s="45"/>
      <c r="R177" s="311"/>
      <c r="S177" s="147"/>
      <c r="T177" s="147"/>
      <c r="U177" s="147"/>
      <c r="V177" s="148"/>
      <c r="W177" s="32"/>
      <c r="X177" s="120"/>
      <c r="Y177" s="120"/>
      <c r="Z177" s="120"/>
      <c r="AA177" s="73"/>
      <c r="AB177" s="32"/>
      <c r="AC177" s="170"/>
      <c r="AD177" s="170"/>
      <c r="AE177" s="489"/>
      <c r="AF177" s="2"/>
      <c r="AG177" s="2"/>
      <c r="AH177" s="2"/>
      <c r="AI177" s="2"/>
      <c r="AJ177" s="2"/>
      <c r="AK177" s="2"/>
      <c r="AL177" s="2"/>
      <c r="AM177" s="2"/>
      <c r="AN177" s="2"/>
      <c r="AO177" s="2"/>
      <c r="AP177" s="2"/>
      <c r="AQ177" s="2"/>
      <c r="AR177" s="2"/>
      <c r="AS177" s="2"/>
      <c r="AT177" s="2"/>
      <c r="AU177" s="2"/>
    </row>
    <row r="178" spans="1:47" ht="18" customHeight="1" x14ac:dyDescent="0.25">
      <c r="A178" s="583"/>
      <c r="B178" s="433"/>
      <c r="C178" s="436"/>
      <c r="D178" s="436"/>
      <c r="E178" s="436"/>
      <c r="F178" s="436"/>
      <c r="G178" s="436"/>
      <c r="H178" s="436"/>
      <c r="I178" s="436"/>
      <c r="J178" s="436"/>
      <c r="K178" s="436"/>
      <c r="L178" s="430"/>
      <c r="M178" s="430"/>
      <c r="N178" s="441"/>
      <c r="O178" s="441"/>
      <c r="P178" s="534"/>
      <c r="Q178" s="45"/>
      <c r="R178" s="311"/>
      <c r="S178" s="147"/>
      <c r="T178" s="147"/>
      <c r="U178" s="147"/>
      <c r="V178" s="148"/>
      <c r="W178" s="32"/>
      <c r="X178" s="120"/>
      <c r="Y178" s="120"/>
      <c r="Z178" s="120"/>
      <c r="AA178" s="73"/>
      <c r="AB178" s="32"/>
      <c r="AC178" s="170"/>
      <c r="AD178" s="170"/>
      <c r="AE178" s="489"/>
      <c r="AF178" s="2"/>
      <c r="AG178" s="2"/>
      <c r="AH178" s="2"/>
      <c r="AI178" s="2"/>
      <c r="AJ178" s="2"/>
      <c r="AK178" s="2"/>
      <c r="AL178" s="2"/>
      <c r="AM178" s="2"/>
      <c r="AN178" s="2"/>
      <c r="AO178" s="2"/>
      <c r="AP178" s="2"/>
      <c r="AQ178" s="2"/>
      <c r="AR178" s="2"/>
      <c r="AS178" s="2"/>
      <c r="AT178" s="2"/>
      <c r="AU178" s="2"/>
    </row>
    <row r="179" spans="1:47" ht="18" customHeight="1" x14ac:dyDescent="0.25">
      <c r="A179" s="583"/>
      <c r="B179" s="433"/>
      <c r="C179" s="436"/>
      <c r="D179" s="436"/>
      <c r="E179" s="436"/>
      <c r="F179" s="436"/>
      <c r="G179" s="436"/>
      <c r="H179" s="436"/>
      <c r="I179" s="436"/>
      <c r="J179" s="436"/>
      <c r="K179" s="436"/>
      <c r="L179" s="430"/>
      <c r="M179" s="430"/>
      <c r="N179" s="528" t="s">
        <v>329</v>
      </c>
      <c r="O179" s="528" t="s">
        <v>330</v>
      </c>
      <c r="P179" s="534"/>
      <c r="Q179" s="45"/>
      <c r="R179" s="311"/>
      <c r="S179" s="147"/>
      <c r="T179" s="147"/>
      <c r="U179" s="147"/>
      <c r="V179" s="148"/>
      <c r="W179" s="32"/>
      <c r="X179" s="120"/>
      <c r="Y179" s="120"/>
      <c r="Z179" s="120"/>
      <c r="AA179" s="73"/>
      <c r="AB179" s="32"/>
      <c r="AC179" s="170"/>
      <c r="AD179" s="170"/>
      <c r="AE179" s="489"/>
      <c r="AF179" s="2"/>
      <c r="AG179" s="2"/>
      <c r="AH179" s="2"/>
      <c r="AI179" s="2"/>
      <c r="AJ179" s="2"/>
      <c r="AK179" s="2"/>
      <c r="AL179" s="2"/>
      <c r="AM179" s="2"/>
      <c r="AN179" s="2"/>
      <c r="AO179" s="2"/>
      <c r="AP179" s="2"/>
      <c r="AQ179" s="2"/>
      <c r="AR179" s="2"/>
      <c r="AS179" s="2"/>
      <c r="AT179" s="2"/>
      <c r="AU179" s="2"/>
    </row>
    <row r="180" spans="1:47" ht="18" customHeight="1" x14ac:dyDescent="0.25">
      <c r="A180" s="583"/>
      <c r="B180" s="433"/>
      <c r="C180" s="436"/>
      <c r="D180" s="436"/>
      <c r="E180" s="436"/>
      <c r="F180" s="436"/>
      <c r="G180" s="436"/>
      <c r="H180" s="436"/>
      <c r="I180" s="436"/>
      <c r="J180" s="436"/>
      <c r="K180" s="436"/>
      <c r="L180" s="430"/>
      <c r="M180" s="430"/>
      <c r="N180" s="436"/>
      <c r="O180" s="436"/>
      <c r="P180" s="534"/>
      <c r="Q180" s="45"/>
      <c r="R180" s="311"/>
      <c r="S180" s="147"/>
      <c r="T180" s="147"/>
      <c r="U180" s="147"/>
      <c r="V180" s="148"/>
      <c r="W180" s="32"/>
      <c r="X180" s="120"/>
      <c r="Y180" s="120"/>
      <c r="Z180" s="120"/>
      <c r="AA180" s="73"/>
      <c r="AB180" s="32"/>
      <c r="AC180" s="170"/>
      <c r="AD180" s="170"/>
      <c r="AE180" s="489"/>
      <c r="AF180" s="2"/>
      <c r="AG180" s="2"/>
      <c r="AH180" s="2"/>
      <c r="AI180" s="2"/>
      <c r="AJ180" s="2"/>
      <c r="AK180" s="2"/>
      <c r="AL180" s="2"/>
      <c r="AM180" s="2"/>
      <c r="AN180" s="2"/>
      <c r="AO180" s="2"/>
      <c r="AP180" s="2"/>
      <c r="AQ180" s="2"/>
      <c r="AR180" s="2"/>
      <c r="AS180" s="2"/>
      <c r="AT180" s="2"/>
      <c r="AU180" s="2"/>
    </row>
    <row r="181" spans="1:47" ht="18" customHeight="1" x14ac:dyDescent="0.25">
      <c r="A181" s="583"/>
      <c r="B181" s="433"/>
      <c r="C181" s="436"/>
      <c r="D181" s="436"/>
      <c r="E181" s="436"/>
      <c r="F181" s="436"/>
      <c r="G181" s="436"/>
      <c r="H181" s="436"/>
      <c r="I181" s="436"/>
      <c r="J181" s="436"/>
      <c r="K181" s="436"/>
      <c r="L181" s="430"/>
      <c r="M181" s="430"/>
      <c r="N181" s="436"/>
      <c r="O181" s="436"/>
      <c r="P181" s="534"/>
      <c r="Q181" s="45"/>
      <c r="R181" s="311"/>
      <c r="S181" s="147"/>
      <c r="T181" s="147"/>
      <c r="U181" s="147"/>
      <c r="V181" s="148"/>
      <c r="W181" s="32"/>
      <c r="X181" s="120"/>
      <c r="Y181" s="120"/>
      <c r="Z181" s="120"/>
      <c r="AA181" s="73"/>
      <c r="AB181" s="32"/>
      <c r="AC181" s="170"/>
      <c r="AD181" s="170"/>
      <c r="AE181" s="489"/>
      <c r="AF181" s="2"/>
      <c r="AG181" s="2"/>
      <c r="AH181" s="2"/>
      <c r="AI181" s="2"/>
      <c r="AJ181" s="2"/>
      <c r="AK181" s="2"/>
      <c r="AL181" s="2"/>
      <c r="AM181" s="2"/>
      <c r="AN181" s="2"/>
      <c r="AO181" s="2"/>
      <c r="AP181" s="2"/>
      <c r="AQ181" s="2"/>
      <c r="AR181" s="2"/>
      <c r="AS181" s="2"/>
      <c r="AT181" s="2"/>
      <c r="AU181" s="2"/>
    </row>
    <row r="182" spans="1:47" ht="18" customHeight="1" x14ac:dyDescent="0.25">
      <c r="A182" s="583"/>
      <c r="B182" s="433"/>
      <c r="C182" s="436"/>
      <c r="D182" s="436"/>
      <c r="E182" s="436"/>
      <c r="F182" s="436"/>
      <c r="G182" s="436"/>
      <c r="H182" s="436"/>
      <c r="I182" s="436"/>
      <c r="J182" s="436"/>
      <c r="K182" s="436"/>
      <c r="L182" s="446"/>
      <c r="M182" s="446"/>
      <c r="N182" s="437"/>
      <c r="O182" s="437"/>
      <c r="P182" s="535"/>
      <c r="Q182" s="45"/>
      <c r="R182" s="311"/>
      <c r="S182" s="147"/>
      <c r="T182" s="147"/>
      <c r="U182" s="147"/>
      <c r="V182" s="148"/>
      <c r="W182" s="32"/>
      <c r="X182" s="120"/>
      <c r="Y182" s="120"/>
      <c r="Z182" s="120"/>
      <c r="AA182" s="73"/>
      <c r="AB182" s="32"/>
      <c r="AC182" s="170"/>
      <c r="AD182" s="170"/>
      <c r="AE182" s="489"/>
      <c r="AF182" s="2"/>
      <c r="AG182" s="2"/>
      <c r="AH182" s="2"/>
      <c r="AI182" s="2"/>
      <c r="AJ182" s="2"/>
      <c r="AK182" s="2"/>
      <c r="AL182" s="2"/>
      <c r="AM182" s="2"/>
      <c r="AN182" s="2"/>
      <c r="AO182" s="2"/>
      <c r="AP182" s="2"/>
      <c r="AQ182" s="2"/>
      <c r="AR182" s="2"/>
      <c r="AS182" s="2"/>
      <c r="AT182" s="2"/>
      <c r="AU182" s="2"/>
    </row>
    <row r="183" spans="1:47" ht="18" customHeight="1" x14ac:dyDescent="0.25">
      <c r="A183" s="583"/>
      <c r="B183" s="433"/>
      <c r="C183" s="436"/>
      <c r="D183" s="436"/>
      <c r="E183" s="436"/>
      <c r="F183" s="436"/>
      <c r="G183" s="436"/>
      <c r="H183" s="436"/>
      <c r="I183" s="436"/>
      <c r="J183" s="436"/>
      <c r="K183" s="436"/>
      <c r="L183" s="445">
        <v>1</v>
      </c>
      <c r="M183" s="445">
        <v>1</v>
      </c>
      <c r="N183" s="435" t="s">
        <v>331</v>
      </c>
      <c r="O183" s="435" t="s">
        <v>332</v>
      </c>
      <c r="P183" s="533" t="s">
        <v>333</v>
      </c>
      <c r="Q183" s="45"/>
      <c r="R183" s="311"/>
      <c r="S183" s="147"/>
      <c r="T183" s="147"/>
      <c r="U183" s="147"/>
      <c r="V183" s="148"/>
      <c r="W183" s="32"/>
      <c r="X183" s="120"/>
      <c r="Y183" s="120"/>
      <c r="Z183" s="120"/>
      <c r="AA183" s="73"/>
      <c r="AB183" s="32"/>
      <c r="AC183" s="170"/>
      <c r="AD183" s="170"/>
      <c r="AE183" s="489"/>
      <c r="AF183" s="2"/>
      <c r="AG183" s="2"/>
      <c r="AH183" s="2"/>
      <c r="AI183" s="2"/>
      <c r="AJ183" s="2"/>
      <c r="AK183" s="2"/>
      <c r="AL183" s="2"/>
      <c r="AM183" s="2"/>
      <c r="AN183" s="2"/>
      <c r="AO183" s="2"/>
      <c r="AP183" s="2"/>
      <c r="AQ183" s="2"/>
      <c r="AR183" s="2"/>
      <c r="AS183" s="2"/>
      <c r="AT183" s="2"/>
      <c r="AU183" s="2"/>
    </row>
    <row r="184" spans="1:47" ht="18" customHeight="1" x14ac:dyDescent="0.25">
      <c r="A184" s="583"/>
      <c r="B184" s="433"/>
      <c r="C184" s="436"/>
      <c r="D184" s="436"/>
      <c r="E184" s="436"/>
      <c r="F184" s="436"/>
      <c r="G184" s="436"/>
      <c r="H184" s="436"/>
      <c r="I184" s="436"/>
      <c r="J184" s="436"/>
      <c r="K184" s="436"/>
      <c r="L184" s="430"/>
      <c r="M184" s="430"/>
      <c r="N184" s="436"/>
      <c r="O184" s="436"/>
      <c r="P184" s="534"/>
      <c r="Q184" s="45"/>
      <c r="R184" s="311"/>
      <c r="S184" s="147"/>
      <c r="T184" s="147"/>
      <c r="U184" s="147"/>
      <c r="V184" s="148"/>
      <c r="W184" s="32"/>
      <c r="X184" s="120"/>
      <c r="Y184" s="120"/>
      <c r="Z184" s="120"/>
      <c r="AA184" s="73"/>
      <c r="AB184" s="32"/>
      <c r="AC184" s="170"/>
      <c r="AD184" s="170"/>
      <c r="AE184" s="489"/>
      <c r="AF184" s="2"/>
      <c r="AG184" s="2"/>
      <c r="AH184" s="2"/>
      <c r="AI184" s="2"/>
      <c r="AJ184" s="2"/>
      <c r="AK184" s="2"/>
      <c r="AL184" s="2"/>
      <c r="AM184" s="2"/>
      <c r="AN184" s="2"/>
      <c r="AO184" s="2"/>
      <c r="AP184" s="2"/>
      <c r="AQ184" s="2"/>
      <c r="AR184" s="2"/>
      <c r="AS184" s="2"/>
      <c r="AT184" s="2"/>
      <c r="AU184" s="2"/>
    </row>
    <row r="185" spans="1:47" ht="18" customHeight="1" x14ac:dyDescent="0.25">
      <c r="A185" s="583"/>
      <c r="B185" s="433"/>
      <c r="C185" s="436"/>
      <c r="D185" s="436"/>
      <c r="E185" s="436"/>
      <c r="F185" s="436"/>
      <c r="G185" s="436"/>
      <c r="H185" s="436"/>
      <c r="I185" s="436"/>
      <c r="J185" s="436"/>
      <c r="K185" s="436"/>
      <c r="L185" s="430"/>
      <c r="M185" s="430"/>
      <c r="N185" s="441"/>
      <c r="O185" s="441"/>
      <c r="P185" s="534"/>
      <c r="Q185" s="45"/>
      <c r="R185" s="311"/>
      <c r="S185" s="147"/>
      <c r="T185" s="147"/>
      <c r="U185" s="147"/>
      <c r="V185" s="148"/>
      <c r="W185" s="32"/>
      <c r="X185" s="120"/>
      <c r="Y185" s="120"/>
      <c r="Z185" s="120"/>
      <c r="AA185" s="73"/>
      <c r="AB185" s="32"/>
      <c r="AC185" s="170"/>
      <c r="AD185" s="170"/>
      <c r="AE185" s="489"/>
      <c r="AF185" s="2"/>
      <c r="AG185" s="2"/>
      <c r="AH185" s="2"/>
      <c r="AI185" s="2"/>
      <c r="AJ185" s="2"/>
      <c r="AK185" s="2"/>
      <c r="AL185" s="2"/>
      <c r="AM185" s="2"/>
      <c r="AN185" s="2"/>
      <c r="AO185" s="2"/>
      <c r="AP185" s="2"/>
      <c r="AQ185" s="2"/>
      <c r="AR185" s="2"/>
      <c r="AS185" s="2"/>
      <c r="AT185" s="2"/>
      <c r="AU185" s="2"/>
    </row>
    <row r="186" spans="1:47" ht="18" customHeight="1" x14ac:dyDescent="0.25">
      <c r="A186" s="583"/>
      <c r="B186" s="433"/>
      <c r="C186" s="436"/>
      <c r="D186" s="436"/>
      <c r="E186" s="436"/>
      <c r="F186" s="436"/>
      <c r="G186" s="436"/>
      <c r="H186" s="436"/>
      <c r="I186" s="436"/>
      <c r="J186" s="436"/>
      <c r="K186" s="436"/>
      <c r="L186" s="430"/>
      <c r="M186" s="430"/>
      <c r="N186" s="528" t="s">
        <v>334</v>
      </c>
      <c r="O186" s="528" t="s">
        <v>335</v>
      </c>
      <c r="P186" s="534"/>
      <c r="Q186" s="45"/>
      <c r="R186" s="311"/>
      <c r="S186" s="147"/>
      <c r="T186" s="147"/>
      <c r="U186" s="147"/>
      <c r="V186" s="148"/>
      <c r="W186" s="32"/>
      <c r="X186" s="120"/>
      <c r="Y186" s="120"/>
      <c r="Z186" s="120"/>
      <c r="AA186" s="73"/>
      <c r="AB186" s="32"/>
      <c r="AC186" s="170"/>
      <c r="AD186" s="170"/>
      <c r="AE186" s="489"/>
      <c r="AF186" s="2"/>
      <c r="AG186" s="2"/>
      <c r="AH186" s="2"/>
      <c r="AI186" s="2"/>
      <c r="AJ186" s="2"/>
      <c r="AK186" s="2"/>
      <c r="AL186" s="2"/>
      <c r="AM186" s="2"/>
      <c r="AN186" s="2"/>
      <c r="AO186" s="2"/>
      <c r="AP186" s="2"/>
      <c r="AQ186" s="2"/>
      <c r="AR186" s="2"/>
      <c r="AS186" s="2"/>
      <c r="AT186" s="2"/>
      <c r="AU186" s="2"/>
    </row>
    <row r="187" spans="1:47" ht="18" customHeight="1" x14ac:dyDescent="0.25">
      <c r="A187" s="583"/>
      <c r="B187" s="433"/>
      <c r="C187" s="436"/>
      <c r="D187" s="436"/>
      <c r="E187" s="436"/>
      <c r="F187" s="436"/>
      <c r="G187" s="436"/>
      <c r="H187" s="436"/>
      <c r="I187" s="436"/>
      <c r="J187" s="436"/>
      <c r="K187" s="436"/>
      <c r="L187" s="430"/>
      <c r="M187" s="430"/>
      <c r="N187" s="436"/>
      <c r="O187" s="436"/>
      <c r="P187" s="534"/>
      <c r="Q187" s="45"/>
      <c r="R187" s="311"/>
      <c r="S187" s="147"/>
      <c r="T187" s="147"/>
      <c r="U187" s="147"/>
      <c r="V187" s="148"/>
      <c r="W187" s="32"/>
      <c r="X187" s="120"/>
      <c r="Y187" s="120"/>
      <c r="Z187" s="120"/>
      <c r="AA187" s="73"/>
      <c r="AB187" s="32"/>
      <c r="AC187" s="170"/>
      <c r="AD187" s="170"/>
      <c r="AE187" s="489"/>
      <c r="AF187" s="2"/>
      <c r="AG187" s="2"/>
      <c r="AH187" s="2"/>
      <c r="AI187" s="2"/>
      <c r="AJ187" s="2"/>
      <c r="AK187" s="2"/>
      <c r="AL187" s="2"/>
      <c r="AM187" s="2"/>
      <c r="AN187" s="2"/>
      <c r="AO187" s="2"/>
      <c r="AP187" s="2"/>
      <c r="AQ187" s="2"/>
      <c r="AR187" s="2"/>
      <c r="AS187" s="2"/>
      <c r="AT187" s="2"/>
      <c r="AU187" s="2"/>
    </row>
    <row r="188" spans="1:47" ht="18" customHeight="1" x14ac:dyDescent="0.25">
      <c r="A188" s="583"/>
      <c r="B188" s="433"/>
      <c r="C188" s="436"/>
      <c r="D188" s="436"/>
      <c r="E188" s="436"/>
      <c r="F188" s="436"/>
      <c r="G188" s="436"/>
      <c r="H188" s="436"/>
      <c r="I188" s="436"/>
      <c r="J188" s="436"/>
      <c r="K188" s="436"/>
      <c r="L188" s="430"/>
      <c r="M188" s="430"/>
      <c r="N188" s="441"/>
      <c r="O188" s="441"/>
      <c r="P188" s="534"/>
      <c r="Q188" s="45"/>
      <c r="R188" s="311"/>
      <c r="S188" s="147"/>
      <c r="T188" s="147"/>
      <c r="U188" s="147"/>
      <c r="V188" s="148"/>
      <c r="W188" s="32"/>
      <c r="X188" s="120"/>
      <c r="Y188" s="120"/>
      <c r="Z188" s="120"/>
      <c r="AA188" s="73"/>
      <c r="AB188" s="32"/>
      <c r="AC188" s="170"/>
      <c r="AD188" s="170"/>
      <c r="AE188" s="489"/>
      <c r="AF188" s="2"/>
      <c r="AG188" s="2"/>
      <c r="AH188" s="2"/>
      <c r="AI188" s="2"/>
      <c r="AJ188" s="2"/>
      <c r="AK188" s="2"/>
      <c r="AL188" s="2"/>
      <c r="AM188" s="2"/>
      <c r="AN188" s="2"/>
      <c r="AO188" s="2"/>
      <c r="AP188" s="2"/>
      <c r="AQ188" s="2"/>
      <c r="AR188" s="2"/>
      <c r="AS188" s="2"/>
      <c r="AT188" s="2"/>
      <c r="AU188" s="2"/>
    </row>
    <row r="189" spans="1:47" ht="18" customHeight="1" x14ac:dyDescent="0.25">
      <c r="A189" s="583"/>
      <c r="B189" s="433"/>
      <c r="C189" s="436"/>
      <c r="D189" s="436"/>
      <c r="E189" s="436"/>
      <c r="F189" s="436"/>
      <c r="G189" s="436"/>
      <c r="H189" s="436"/>
      <c r="I189" s="436"/>
      <c r="J189" s="436"/>
      <c r="K189" s="436"/>
      <c r="L189" s="430"/>
      <c r="M189" s="430"/>
      <c r="N189" s="528" t="s">
        <v>336</v>
      </c>
      <c r="O189" s="528" t="s">
        <v>337</v>
      </c>
      <c r="P189" s="534"/>
      <c r="Q189" s="45"/>
      <c r="R189" s="311"/>
      <c r="S189" s="147"/>
      <c r="T189" s="147"/>
      <c r="U189" s="147"/>
      <c r="V189" s="148"/>
      <c r="W189" s="32"/>
      <c r="X189" s="120"/>
      <c r="Y189" s="120"/>
      <c r="Z189" s="120"/>
      <c r="AA189" s="73"/>
      <c r="AB189" s="32"/>
      <c r="AC189" s="170"/>
      <c r="AD189" s="170"/>
      <c r="AE189" s="489"/>
      <c r="AF189" s="2"/>
      <c r="AG189" s="2"/>
      <c r="AH189" s="2"/>
      <c r="AI189" s="2"/>
      <c r="AJ189" s="2"/>
      <c r="AK189" s="2"/>
      <c r="AL189" s="2"/>
      <c r="AM189" s="2"/>
      <c r="AN189" s="2"/>
      <c r="AO189" s="2"/>
      <c r="AP189" s="2"/>
      <c r="AQ189" s="2"/>
      <c r="AR189" s="2"/>
      <c r="AS189" s="2"/>
      <c r="AT189" s="2"/>
      <c r="AU189" s="2"/>
    </row>
    <row r="190" spans="1:47" ht="18" customHeight="1" x14ac:dyDescent="0.25">
      <c r="A190" s="583"/>
      <c r="B190" s="433"/>
      <c r="C190" s="436"/>
      <c r="D190" s="436"/>
      <c r="E190" s="436"/>
      <c r="F190" s="436"/>
      <c r="G190" s="436"/>
      <c r="H190" s="436"/>
      <c r="I190" s="436"/>
      <c r="J190" s="436"/>
      <c r="K190" s="436"/>
      <c r="L190" s="430"/>
      <c r="M190" s="430"/>
      <c r="N190" s="441"/>
      <c r="O190" s="441"/>
      <c r="P190" s="534"/>
      <c r="Q190" s="45"/>
      <c r="R190" s="311"/>
      <c r="S190" s="147"/>
      <c r="T190" s="147"/>
      <c r="U190" s="147"/>
      <c r="V190" s="148"/>
      <c r="W190" s="32"/>
      <c r="X190" s="120"/>
      <c r="Y190" s="120"/>
      <c r="Z190" s="120"/>
      <c r="AA190" s="73"/>
      <c r="AB190" s="32"/>
      <c r="AC190" s="170"/>
      <c r="AD190" s="170"/>
      <c r="AE190" s="489"/>
      <c r="AF190" s="2"/>
      <c r="AG190" s="2"/>
      <c r="AH190" s="2"/>
      <c r="AI190" s="2"/>
      <c r="AJ190" s="2"/>
      <c r="AK190" s="2"/>
      <c r="AL190" s="2"/>
      <c r="AM190" s="2"/>
      <c r="AN190" s="2"/>
      <c r="AO190" s="2"/>
      <c r="AP190" s="2"/>
      <c r="AQ190" s="2"/>
      <c r="AR190" s="2"/>
      <c r="AS190" s="2"/>
      <c r="AT190" s="2"/>
      <c r="AU190" s="2"/>
    </row>
    <row r="191" spans="1:47" ht="18" customHeight="1" x14ac:dyDescent="0.25">
      <c r="A191" s="583"/>
      <c r="B191" s="433"/>
      <c r="C191" s="436"/>
      <c r="D191" s="436"/>
      <c r="E191" s="436"/>
      <c r="F191" s="436"/>
      <c r="G191" s="436"/>
      <c r="H191" s="436"/>
      <c r="I191" s="436"/>
      <c r="J191" s="436"/>
      <c r="K191" s="436"/>
      <c r="L191" s="430"/>
      <c r="M191" s="430"/>
      <c r="N191" s="528" t="s">
        <v>338</v>
      </c>
      <c r="O191" s="528" t="s">
        <v>339</v>
      </c>
      <c r="P191" s="534"/>
      <c r="Q191" s="45"/>
      <c r="R191" s="311"/>
      <c r="S191" s="147"/>
      <c r="T191" s="147"/>
      <c r="U191" s="147"/>
      <c r="V191" s="148"/>
      <c r="W191" s="32"/>
      <c r="X191" s="120"/>
      <c r="Y191" s="120"/>
      <c r="Z191" s="120"/>
      <c r="AA191" s="73"/>
      <c r="AB191" s="32"/>
      <c r="AC191" s="170"/>
      <c r="AD191" s="170"/>
      <c r="AE191" s="489"/>
      <c r="AF191" s="2"/>
      <c r="AG191" s="2"/>
      <c r="AH191" s="2"/>
      <c r="AI191" s="2"/>
      <c r="AJ191" s="2"/>
      <c r="AK191" s="2"/>
      <c r="AL191" s="2"/>
      <c r="AM191" s="2"/>
      <c r="AN191" s="2"/>
      <c r="AO191" s="2"/>
      <c r="AP191" s="2"/>
      <c r="AQ191" s="2"/>
      <c r="AR191" s="2"/>
      <c r="AS191" s="2"/>
      <c r="AT191" s="2"/>
      <c r="AU191" s="2"/>
    </row>
    <row r="192" spans="1:47" ht="18" customHeight="1" x14ac:dyDescent="0.25">
      <c r="A192" s="583"/>
      <c r="B192" s="433"/>
      <c r="C192" s="436"/>
      <c r="D192" s="436"/>
      <c r="E192" s="436"/>
      <c r="F192" s="436"/>
      <c r="G192" s="436"/>
      <c r="H192" s="436"/>
      <c r="I192" s="436"/>
      <c r="J192" s="436"/>
      <c r="K192" s="436"/>
      <c r="L192" s="430"/>
      <c r="M192" s="430"/>
      <c r="N192" s="436"/>
      <c r="O192" s="436"/>
      <c r="P192" s="534"/>
      <c r="Q192" s="45"/>
      <c r="R192" s="311"/>
      <c r="S192" s="147"/>
      <c r="T192" s="147"/>
      <c r="U192" s="147"/>
      <c r="V192" s="148"/>
      <c r="W192" s="32"/>
      <c r="X192" s="120"/>
      <c r="Y192" s="120"/>
      <c r="Z192" s="120"/>
      <c r="AA192" s="73"/>
      <c r="AB192" s="32"/>
      <c r="AC192" s="170"/>
      <c r="AD192" s="170"/>
      <c r="AE192" s="489"/>
      <c r="AF192" s="2"/>
      <c r="AG192" s="2"/>
      <c r="AH192" s="2"/>
      <c r="AI192" s="2"/>
      <c r="AJ192" s="2"/>
      <c r="AK192" s="2"/>
      <c r="AL192" s="2"/>
      <c r="AM192" s="2"/>
      <c r="AN192" s="2"/>
      <c r="AO192" s="2"/>
      <c r="AP192" s="2"/>
      <c r="AQ192" s="2"/>
      <c r="AR192" s="2"/>
      <c r="AS192" s="2"/>
      <c r="AT192" s="2"/>
      <c r="AU192" s="2"/>
    </row>
    <row r="193" spans="1:47" ht="18" customHeight="1" x14ac:dyDescent="0.25">
      <c r="A193" s="583"/>
      <c r="B193" s="433"/>
      <c r="C193" s="436"/>
      <c r="D193" s="436"/>
      <c r="E193" s="436"/>
      <c r="F193" s="436"/>
      <c r="G193" s="436"/>
      <c r="H193" s="436"/>
      <c r="I193" s="436"/>
      <c r="J193" s="436"/>
      <c r="K193" s="436"/>
      <c r="L193" s="430"/>
      <c r="M193" s="430"/>
      <c r="N193" s="436"/>
      <c r="O193" s="436"/>
      <c r="P193" s="534"/>
      <c r="Q193" s="45"/>
      <c r="R193" s="311"/>
      <c r="S193" s="147"/>
      <c r="T193" s="147"/>
      <c r="U193" s="147"/>
      <c r="V193" s="148"/>
      <c r="W193" s="32"/>
      <c r="X193" s="120"/>
      <c r="Y193" s="120"/>
      <c r="Z193" s="120"/>
      <c r="AA193" s="73"/>
      <c r="AB193" s="32"/>
      <c r="AC193" s="170"/>
      <c r="AD193" s="170"/>
      <c r="AE193" s="489"/>
      <c r="AF193" s="2"/>
      <c r="AG193" s="2"/>
      <c r="AH193" s="2"/>
      <c r="AI193" s="2"/>
      <c r="AJ193" s="2"/>
      <c r="AK193" s="2"/>
      <c r="AL193" s="2"/>
      <c r="AM193" s="2"/>
      <c r="AN193" s="2"/>
      <c r="AO193" s="2"/>
      <c r="AP193" s="2"/>
      <c r="AQ193" s="2"/>
      <c r="AR193" s="2"/>
      <c r="AS193" s="2"/>
      <c r="AT193" s="2"/>
      <c r="AU193" s="2"/>
    </row>
    <row r="194" spans="1:47" ht="18" customHeight="1" x14ac:dyDescent="0.25">
      <c r="A194" s="583"/>
      <c r="B194" s="433"/>
      <c r="C194" s="436"/>
      <c r="D194" s="436"/>
      <c r="E194" s="436"/>
      <c r="F194" s="436"/>
      <c r="G194" s="436"/>
      <c r="H194" s="436"/>
      <c r="I194" s="436"/>
      <c r="J194" s="436"/>
      <c r="K194" s="436"/>
      <c r="L194" s="430"/>
      <c r="M194" s="430"/>
      <c r="N194" s="441"/>
      <c r="O194" s="441"/>
      <c r="P194" s="534"/>
      <c r="Q194" s="45"/>
      <c r="R194" s="311"/>
      <c r="S194" s="147"/>
      <c r="T194" s="147"/>
      <c r="U194" s="147"/>
      <c r="V194" s="148"/>
      <c r="W194" s="32"/>
      <c r="X194" s="120"/>
      <c r="Y194" s="120"/>
      <c r="Z194" s="120"/>
      <c r="AA194" s="73"/>
      <c r="AB194" s="32"/>
      <c r="AC194" s="170"/>
      <c r="AD194" s="170"/>
      <c r="AE194" s="489"/>
      <c r="AF194" s="2"/>
      <c r="AG194" s="2"/>
      <c r="AH194" s="2"/>
      <c r="AI194" s="2"/>
      <c r="AJ194" s="2"/>
      <c r="AK194" s="2"/>
      <c r="AL194" s="2"/>
      <c r="AM194" s="2"/>
      <c r="AN194" s="2"/>
      <c r="AO194" s="2"/>
      <c r="AP194" s="2"/>
      <c r="AQ194" s="2"/>
      <c r="AR194" s="2"/>
      <c r="AS194" s="2"/>
      <c r="AT194" s="2"/>
      <c r="AU194" s="2"/>
    </row>
    <row r="195" spans="1:47" ht="18" customHeight="1" x14ac:dyDescent="0.25">
      <c r="A195" s="583"/>
      <c r="B195" s="433"/>
      <c r="C195" s="436"/>
      <c r="D195" s="436"/>
      <c r="E195" s="436"/>
      <c r="F195" s="436"/>
      <c r="G195" s="436"/>
      <c r="H195" s="436"/>
      <c r="I195" s="436"/>
      <c r="J195" s="436"/>
      <c r="K195" s="436"/>
      <c r="L195" s="430"/>
      <c r="M195" s="430"/>
      <c r="N195" s="528" t="s">
        <v>340</v>
      </c>
      <c r="O195" s="528" t="s">
        <v>341</v>
      </c>
      <c r="P195" s="534"/>
      <c r="Q195" s="45"/>
      <c r="R195" s="311"/>
      <c r="S195" s="147"/>
      <c r="T195" s="147"/>
      <c r="U195" s="147"/>
      <c r="V195" s="148"/>
      <c r="W195" s="32"/>
      <c r="X195" s="120"/>
      <c r="Y195" s="120"/>
      <c r="Z195" s="120"/>
      <c r="AA195" s="73"/>
      <c r="AB195" s="32"/>
      <c r="AC195" s="170"/>
      <c r="AD195" s="170"/>
      <c r="AE195" s="489"/>
      <c r="AF195" s="2"/>
      <c r="AG195" s="2"/>
      <c r="AH195" s="2"/>
      <c r="AI195" s="2"/>
      <c r="AJ195" s="2"/>
      <c r="AK195" s="2"/>
      <c r="AL195" s="2"/>
      <c r="AM195" s="2"/>
      <c r="AN195" s="2"/>
      <c r="AO195" s="2"/>
      <c r="AP195" s="2"/>
      <c r="AQ195" s="2"/>
      <c r="AR195" s="2"/>
      <c r="AS195" s="2"/>
      <c r="AT195" s="2"/>
      <c r="AU195" s="2"/>
    </row>
    <row r="196" spans="1:47" ht="18" customHeight="1" x14ac:dyDescent="0.25">
      <c r="A196" s="583"/>
      <c r="B196" s="433"/>
      <c r="C196" s="436"/>
      <c r="D196" s="436"/>
      <c r="E196" s="436"/>
      <c r="F196" s="436"/>
      <c r="G196" s="436"/>
      <c r="H196" s="436"/>
      <c r="I196" s="436"/>
      <c r="J196" s="436"/>
      <c r="K196" s="436"/>
      <c r="L196" s="430"/>
      <c r="M196" s="430"/>
      <c r="N196" s="436"/>
      <c r="O196" s="436"/>
      <c r="P196" s="534"/>
      <c r="Q196" s="45"/>
      <c r="R196" s="311"/>
      <c r="S196" s="147"/>
      <c r="T196" s="147"/>
      <c r="U196" s="147"/>
      <c r="V196" s="148"/>
      <c r="W196" s="32"/>
      <c r="X196" s="120"/>
      <c r="Y196" s="120"/>
      <c r="Z196" s="120"/>
      <c r="AA196" s="73"/>
      <c r="AB196" s="32"/>
      <c r="AC196" s="170"/>
      <c r="AD196" s="170"/>
      <c r="AE196" s="489"/>
      <c r="AF196" s="2"/>
      <c r="AG196" s="2"/>
      <c r="AH196" s="2"/>
      <c r="AI196" s="2"/>
      <c r="AJ196" s="2"/>
      <c r="AK196" s="2"/>
      <c r="AL196" s="2"/>
      <c r="AM196" s="2"/>
      <c r="AN196" s="2"/>
      <c r="AO196" s="2"/>
      <c r="AP196" s="2"/>
      <c r="AQ196" s="2"/>
      <c r="AR196" s="2"/>
      <c r="AS196" s="2"/>
      <c r="AT196" s="2"/>
      <c r="AU196" s="2"/>
    </row>
    <row r="197" spans="1:47" ht="18" customHeight="1" x14ac:dyDescent="0.25">
      <c r="A197" s="583"/>
      <c r="B197" s="433"/>
      <c r="C197" s="436"/>
      <c r="D197" s="436"/>
      <c r="E197" s="436"/>
      <c r="F197" s="436"/>
      <c r="G197" s="436"/>
      <c r="H197" s="436"/>
      <c r="I197" s="436"/>
      <c r="J197" s="436"/>
      <c r="K197" s="436"/>
      <c r="L197" s="430"/>
      <c r="M197" s="430"/>
      <c r="N197" s="436"/>
      <c r="O197" s="436"/>
      <c r="P197" s="534"/>
      <c r="Q197" s="45"/>
      <c r="R197" s="311"/>
      <c r="S197" s="147"/>
      <c r="T197" s="147"/>
      <c r="U197" s="147"/>
      <c r="V197" s="148"/>
      <c r="W197" s="32"/>
      <c r="X197" s="120"/>
      <c r="Y197" s="120"/>
      <c r="Z197" s="120"/>
      <c r="AA197" s="73"/>
      <c r="AB197" s="32"/>
      <c r="AC197" s="170"/>
      <c r="AD197" s="170"/>
      <c r="AE197" s="489"/>
      <c r="AF197" s="2"/>
      <c r="AG197" s="2"/>
      <c r="AH197" s="2"/>
      <c r="AI197" s="2"/>
      <c r="AJ197" s="2"/>
      <c r="AK197" s="2"/>
      <c r="AL197" s="2"/>
      <c r="AM197" s="2"/>
      <c r="AN197" s="2"/>
      <c r="AO197" s="2"/>
      <c r="AP197" s="2"/>
      <c r="AQ197" s="2"/>
      <c r="AR197" s="2"/>
      <c r="AS197" s="2"/>
      <c r="AT197" s="2"/>
      <c r="AU197" s="2"/>
    </row>
    <row r="198" spans="1:47" ht="18" customHeight="1" x14ac:dyDescent="0.25">
      <c r="A198" s="583"/>
      <c r="B198" s="433"/>
      <c r="C198" s="436"/>
      <c r="D198" s="436"/>
      <c r="E198" s="436"/>
      <c r="F198" s="436"/>
      <c r="G198" s="436"/>
      <c r="H198" s="436"/>
      <c r="I198" s="436"/>
      <c r="J198" s="436"/>
      <c r="K198" s="436"/>
      <c r="L198" s="446"/>
      <c r="M198" s="446"/>
      <c r="N198" s="437"/>
      <c r="O198" s="437"/>
      <c r="P198" s="535"/>
      <c r="Q198" s="45"/>
      <c r="R198" s="311"/>
      <c r="S198" s="147"/>
      <c r="T198" s="147"/>
      <c r="U198" s="147"/>
      <c r="V198" s="148"/>
      <c r="W198" s="32"/>
      <c r="X198" s="120"/>
      <c r="Y198" s="120"/>
      <c r="Z198" s="120"/>
      <c r="AA198" s="73"/>
      <c r="AB198" s="32"/>
      <c r="AC198" s="170"/>
      <c r="AD198" s="170"/>
      <c r="AE198" s="489"/>
      <c r="AF198" s="2"/>
      <c r="AG198" s="2"/>
      <c r="AH198" s="2"/>
      <c r="AI198" s="2"/>
      <c r="AJ198" s="2"/>
      <c r="AK198" s="2"/>
      <c r="AL198" s="2"/>
      <c r="AM198" s="2"/>
      <c r="AN198" s="2"/>
      <c r="AO198" s="2"/>
      <c r="AP198" s="2"/>
      <c r="AQ198" s="2"/>
      <c r="AR198" s="2"/>
      <c r="AS198" s="2"/>
      <c r="AT198" s="2"/>
      <c r="AU198" s="2"/>
    </row>
    <row r="199" spans="1:47" ht="18" customHeight="1" x14ac:dyDescent="0.25">
      <c r="A199" s="583"/>
      <c r="B199" s="433"/>
      <c r="C199" s="436"/>
      <c r="D199" s="436"/>
      <c r="E199" s="436"/>
      <c r="F199" s="436"/>
      <c r="G199" s="436"/>
      <c r="H199" s="436"/>
      <c r="I199" s="436"/>
      <c r="J199" s="436"/>
      <c r="K199" s="436"/>
      <c r="L199" s="445">
        <v>4</v>
      </c>
      <c r="M199" s="445">
        <v>4</v>
      </c>
      <c r="N199" s="435" t="s">
        <v>342</v>
      </c>
      <c r="O199" s="435" t="s">
        <v>343</v>
      </c>
      <c r="P199" s="533" t="s">
        <v>344</v>
      </c>
      <c r="Q199" s="45"/>
      <c r="R199" s="311"/>
      <c r="S199" s="147"/>
      <c r="T199" s="147"/>
      <c r="U199" s="147"/>
      <c r="V199" s="148"/>
      <c r="W199" s="32"/>
      <c r="X199" s="120"/>
      <c r="Y199" s="120"/>
      <c r="Z199" s="120"/>
      <c r="AA199" s="73"/>
      <c r="AB199" s="32"/>
      <c r="AC199" s="170"/>
      <c r="AD199" s="170"/>
      <c r="AE199" s="489"/>
      <c r="AF199" s="2"/>
      <c r="AG199" s="2"/>
      <c r="AH199" s="2"/>
      <c r="AI199" s="2"/>
      <c r="AJ199" s="2"/>
      <c r="AK199" s="2"/>
      <c r="AL199" s="2"/>
      <c r="AM199" s="2"/>
      <c r="AN199" s="2"/>
      <c r="AO199" s="2"/>
      <c r="AP199" s="2"/>
      <c r="AQ199" s="2"/>
      <c r="AR199" s="2"/>
      <c r="AS199" s="2"/>
      <c r="AT199" s="2"/>
      <c r="AU199" s="2"/>
    </row>
    <row r="200" spans="1:47" ht="18" customHeight="1" x14ac:dyDescent="0.25">
      <c r="A200" s="583"/>
      <c r="B200" s="433"/>
      <c r="C200" s="436"/>
      <c r="D200" s="436"/>
      <c r="E200" s="436"/>
      <c r="F200" s="436"/>
      <c r="G200" s="436"/>
      <c r="H200" s="436"/>
      <c r="I200" s="436"/>
      <c r="J200" s="436"/>
      <c r="K200" s="436"/>
      <c r="L200" s="430"/>
      <c r="M200" s="430"/>
      <c r="N200" s="436"/>
      <c r="O200" s="436"/>
      <c r="P200" s="534"/>
      <c r="Q200" s="45"/>
      <c r="R200" s="311"/>
      <c r="S200" s="147"/>
      <c r="T200" s="147"/>
      <c r="U200" s="147"/>
      <c r="V200" s="148"/>
      <c r="W200" s="32"/>
      <c r="X200" s="120"/>
      <c r="Y200" s="120"/>
      <c r="Z200" s="120"/>
      <c r="AA200" s="73"/>
      <c r="AB200" s="32"/>
      <c r="AC200" s="170"/>
      <c r="AD200" s="170"/>
      <c r="AE200" s="489"/>
      <c r="AF200" s="2"/>
      <c r="AG200" s="2"/>
      <c r="AH200" s="2"/>
      <c r="AI200" s="2"/>
      <c r="AJ200" s="2"/>
      <c r="AK200" s="2"/>
      <c r="AL200" s="2"/>
      <c r="AM200" s="2"/>
      <c r="AN200" s="2"/>
      <c r="AO200" s="2"/>
      <c r="AP200" s="2"/>
      <c r="AQ200" s="2"/>
      <c r="AR200" s="2"/>
      <c r="AS200" s="2"/>
      <c r="AT200" s="2"/>
      <c r="AU200" s="2"/>
    </row>
    <row r="201" spans="1:47" ht="18" customHeight="1" x14ac:dyDescent="0.25">
      <c r="A201" s="583"/>
      <c r="B201" s="433"/>
      <c r="C201" s="436"/>
      <c r="D201" s="436"/>
      <c r="E201" s="436"/>
      <c r="F201" s="436"/>
      <c r="G201" s="436"/>
      <c r="H201" s="436"/>
      <c r="I201" s="436"/>
      <c r="J201" s="436"/>
      <c r="K201" s="436"/>
      <c r="L201" s="430"/>
      <c r="M201" s="430"/>
      <c r="N201" s="441"/>
      <c r="O201" s="441"/>
      <c r="P201" s="534"/>
      <c r="Q201" s="45"/>
      <c r="R201" s="311"/>
      <c r="S201" s="147"/>
      <c r="T201" s="147"/>
      <c r="U201" s="147"/>
      <c r="V201" s="148"/>
      <c r="W201" s="32"/>
      <c r="X201" s="120"/>
      <c r="Y201" s="120"/>
      <c r="Z201" s="120"/>
      <c r="AA201" s="73"/>
      <c r="AB201" s="32"/>
      <c r="AC201" s="170"/>
      <c r="AD201" s="170"/>
      <c r="AE201" s="489"/>
      <c r="AF201" s="2"/>
      <c r="AG201" s="2"/>
      <c r="AH201" s="2"/>
      <c r="AI201" s="2"/>
      <c r="AJ201" s="2"/>
      <c r="AK201" s="2"/>
      <c r="AL201" s="2"/>
      <c r="AM201" s="2"/>
      <c r="AN201" s="2"/>
      <c r="AO201" s="2"/>
      <c r="AP201" s="2"/>
      <c r="AQ201" s="2"/>
      <c r="AR201" s="2"/>
      <c r="AS201" s="2"/>
      <c r="AT201" s="2"/>
      <c r="AU201" s="2"/>
    </row>
    <row r="202" spans="1:47" ht="18" customHeight="1" x14ac:dyDescent="0.25">
      <c r="A202" s="583"/>
      <c r="B202" s="433"/>
      <c r="C202" s="436"/>
      <c r="D202" s="436"/>
      <c r="E202" s="436"/>
      <c r="F202" s="436"/>
      <c r="G202" s="436"/>
      <c r="H202" s="436"/>
      <c r="I202" s="436"/>
      <c r="J202" s="436"/>
      <c r="K202" s="436"/>
      <c r="L202" s="430"/>
      <c r="M202" s="430"/>
      <c r="N202" s="528" t="s">
        <v>345</v>
      </c>
      <c r="O202" s="528" t="s">
        <v>346</v>
      </c>
      <c r="P202" s="534"/>
      <c r="Q202" s="45"/>
      <c r="R202" s="311"/>
      <c r="S202" s="147"/>
      <c r="T202" s="147"/>
      <c r="U202" s="147"/>
      <c r="V202" s="148"/>
      <c r="W202" s="32"/>
      <c r="X202" s="120"/>
      <c r="Y202" s="120"/>
      <c r="Z202" s="120"/>
      <c r="AA202" s="73"/>
      <c r="AB202" s="32"/>
      <c r="AC202" s="170"/>
      <c r="AD202" s="170"/>
      <c r="AE202" s="489"/>
      <c r="AF202" s="2"/>
      <c r="AG202" s="2"/>
      <c r="AH202" s="2"/>
      <c r="AI202" s="2"/>
      <c r="AJ202" s="2"/>
      <c r="AK202" s="2"/>
      <c r="AL202" s="2"/>
      <c r="AM202" s="2"/>
      <c r="AN202" s="2"/>
      <c r="AO202" s="2"/>
      <c r="AP202" s="2"/>
      <c r="AQ202" s="2"/>
      <c r="AR202" s="2"/>
      <c r="AS202" s="2"/>
      <c r="AT202" s="2"/>
      <c r="AU202" s="2"/>
    </row>
    <row r="203" spans="1:47" ht="18" customHeight="1" x14ac:dyDescent="0.25">
      <c r="A203" s="583"/>
      <c r="B203" s="433"/>
      <c r="C203" s="436"/>
      <c r="D203" s="436"/>
      <c r="E203" s="436"/>
      <c r="F203" s="436"/>
      <c r="G203" s="436"/>
      <c r="H203" s="436"/>
      <c r="I203" s="436"/>
      <c r="J203" s="436"/>
      <c r="K203" s="436"/>
      <c r="L203" s="430"/>
      <c r="M203" s="430"/>
      <c r="N203" s="436"/>
      <c r="O203" s="436"/>
      <c r="P203" s="534"/>
      <c r="Q203" s="45"/>
      <c r="R203" s="311"/>
      <c r="S203" s="147"/>
      <c r="T203" s="147"/>
      <c r="U203" s="147"/>
      <c r="V203" s="148"/>
      <c r="W203" s="32"/>
      <c r="X203" s="120"/>
      <c r="Y203" s="120"/>
      <c r="Z203" s="120"/>
      <c r="AA203" s="73"/>
      <c r="AB203" s="32"/>
      <c r="AC203" s="170"/>
      <c r="AD203" s="170"/>
      <c r="AE203" s="489"/>
      <c r="AF203" s="2"/>
      <c r="AG203" s="2"/>
      <c r="AH203" s="2"/>
      <c r="AI203" s="2"/>
      <c r="AJ203" s="2"/>
      <c r="AK203" s="2"/>
      <c r="AL203" s="2"/>
      <c r="AM203" s="2"/>
      <c r="AN203" s="2"/>
      <c r="AO203" s="2"/>
      <c r="AP203" s="2"/>
      <c r="AQ203" s="2"/>
      <c r="AR203" s="2"/>
      <c r="AS203" s="2"/>
      <c r="AT203" s="2"/>
      <c r="AU203" s="2"/>
    </row>
    <row r="204" spans="1:47" ht="18" customHeight="1" x14ac:dyDescent="0.25">
      <c r="A204" s="584"/>
      <c r="B204" s="433"/>
      <c r="C204" s="436"/>
      <c r="D204" s="436"/>
      <c r="E204" s="436"/>
      <c r="F204" s="436"/>
      <c r="G204" s="436"/>
      <c r="H204" s="436"/>
      <c r="I204" s="436"/>
      <c r="J204" s="436"/>
      <c r="K204" s="436"/>
      <c r="L204" s="430"/>
      <c r="M204" s="430"/>
      <c r="N204" s="441"/>
      <c r="O204" s="441"/>
      <c r="P204" s="534"/>
      <c r="Q204" s="45"/>
      <c r="R204" s="311"/>
      <c r="S204" s="147"/>
      <c r="T204" s="147"/>
      <c r="U204" s="147"/>
      <c r="V204" s="148"/>
      <c r="W204" s="32"/>
      <c r="X204" s="120"/>
      <c r="Y204" s="120"/>
      <c r="Z204" s="120"/>
      <c r="AA204" s="73"/>
      <c r="AB204" s="32"/>
      <c r="AC204" s="170"/>
      <c r="AD204" s="170"/>
      <c r="AE204" s="489"/>
      <c r="AF204" s="2"/>
      <c r="AG204" s="2"/>
      <c r="AH204" s="2"/>
      <c r="AI204" s="2"/>
      <c r="AJ204" s="2"/>
      <c r="AK204" s="2"/>
      <c r="AL204" s="2"/>
      <c r="AM204" s="2"/>
      <c r="AN204" s="2"/>
      <c r="AO204" s="2"/>
      <c r="AP204" s="2"/>
      <c r="AQ204" s="2"/>
      <c r="AR204" s="2"/>
      <c r="AS204" s="2"/>
      <c r="AT204" s="2"/>
      <c r="AU204" s="2"/>
    </row>
    <row r="205" spans="1:47" ht="18" customHeight="1" x14ac:dyDescent="0.25">
      <c r="A205" s="585" t="s">
        <v>188</v>
      </c>
      <c r="B205" s="433"/>
      <c r="C205" s="436"/>
      <c r="D205" s="436"/>
      <c r="E205" s="436"/>
      <c r="F205" s="436"/>
      <c r="G205" s="436"/>
      <c r="H205" s="436"/>
      <c r="I205" s="436"/>
      <c r="J205" s="436"/>
      <c r="K205" s="436"/>
      <c r="L205" s="430"/>
      <c r="M205" s="430"/>
      <c r="N205" s="528" t="s">
        <v>347</v>
      </c>
      <c r="O205" s="528" t="s">
        <v>348</v>
      </c>
      <c r="P205" s="534"/>
      <c r="Q205" s="45"/>
      <c r="R205" s="311"/>
      <c r="S205" s="147"/>
      <c r="T205" s="147"/>
      <c r="U205" s="147"/>
      <c r="V205" s="148"/>
      <c r="W205" s="32"/>
      <c r="X205" s="120"/>
      <c r="Y205" s="120"/>
      <c r="Z205" s="120"/>
      <c r="AA205" s="73"/>
      <c r="AB205" s="32"/>
      <c r="AC205" s="170"/>
      <c r="AD205" s="170"/>
      <c r="AE205" s="489"/>
      <c r="AF205" s="2"/>
      <c r="AG205" s="2"/>
      <c r="AH205" s="2"/>
      <c r="AI205" s="2"/>
      <c r="AJ205" s="2"/>
      <c r="AK205" s="2"/>
      <c r="AL205" s="2"/>
      <c r="AM205" s="2"/>
      <c r="AN205" s="2"/>
      <c r="AO205" s="2"/>
      <c r="AP205" s="2"/>
      <c r="AQ205" s="2"/>
      <c r="AR205" s="2"/>
      <c r="AS205" s="2"/>
      <c r="AT205" s="2"/>
      <c r="AU205" s="2"/>
    </row>
    <row r="206" spans="1:47" ht="18" customHeight="1" x14ac:dyDescent="0.25">
      <c r="A206" s="583"/>
      <c r="B206" s="433"/>
      <c r="C206" s="436"/>
      <c r="D206" s="436"/>
      <c r="E206" s="436"/>
      <c r="F206" s="436"/>
      <c r="G206" s="436"/>
      <c r="H206" s="436"/>
      <c r="I206" s="436"/>
      <c r="J206" s="436"/>
      <c r="K206" s="436"/>
      <c r="L206" s="430"/>
      <c r="M206" s="430"/>
      <c r="N206" s="441"/>
      <c r="O206" s="441"/>
      <c r="P206" s="534"/>
      <c r="Q206" s="45"/>
      <c r="R206" s="311"/>
      <c r="S206" s="147"/>
      <c r="T206" s="147"/>
      <c r="U206" s="147"/>
      <c r="V206" s="148"/>
      <c r="W206" s="32"/>
      <c r="X206" s="120"/>
      <c r="Y206" s="120"/>
      <c r="Z206" s="120"/>
      <c r="AA206" s="73"/>
      <c r="AB206" s="32"/>
      <c r="AC206" s="170"/>
      <c r="AD206" s="170"/>
      <c r="AE206" s="489"/>
      <c r="AF206" s="2"/>
      <c r="AG206" s="2"/>
      <c r="AH206" s="2"/>
      <c r="AI206" s="2"/>
      <c r="AJ206" s="2"/>
      <c r="AK206" s="2"/>
      <c r="AL206" s="2"/>
      <c r="AM206" s="2"/>
      <c r="AN206" s="2"/>
      <c r="AO206" s="2"/>
      <c r="AP206" s="2"/>
      <c r="AQ206" s="2"/>
      <c r="AR206" s="2"/>
      <c r="AS206" s="2"/>
      <c r="AT206" s="2"/>
      <c r="AU206" s="2"/>
    </row>
    <row r="207" spans="1:47" ht="18" customHeight="1" x14ac:dyDescent="0.25">
      <c r="A207" s="583"/>
      <c r="B207" s="433"/>
      <c r="C207" s="436"/>
      <c r="D207" s="436"/>
      <c r="E207" s="436"/>
      <c r="F207" s="436"/>
      <c r="G207" s="436"/>
      <c r="H207" s="436"/>
      <c r="I207" s="436"/>
      <c r="J207" s="436"/>
      <c r="K207" s="436"/>
      <c r="L207" s="430"/>
      <c r="M207" s="430"/>
      <c r="N207" s="528" t="s">
        <v>349</v>
      </c>
      <c r="O207" s="528" t="s">
        <v>350</v>
      </c>
      <c r="P207" s="534"/>
      <c r="Q207" s="45"/>
      <c r="R207" s="311"/>
      <c r="S207" s="147"/>
      <c r="T207" s="147"/>
      <c r="U207" s="147"/>
      <c r="V207" s="148"/>
      <c r="W207" s="32"/>
      <c r="X207" s="120"/>
      <c r="Y207" s="120"/>
      <c r="Z207" s="120"/>
      <c r="AA207" s="73"/>
      <c r="AB207" s="32"/>
      <c r="AC207" s="170"/>
      <c r="AD207" s="170"/>
      <c r="AE207" s="489"/>
      <c r="AF207" s="2"/>
      <c r="AG207" s="2"/>
      <c r="AH207" s="2"/>
      <c r="AI207" s="2"/>
      <c r="AJ207" s="2"/>
      <c r="AK207" s="2"/>
      <c r="AL207" s="2"/>
      <c r="AM207" s="2"/>
      <c r="AN207" s="2"/>
      <c r="AO207" s="2"/>
      <c r="AP207" s="2"/>
      <c r="AQ207" s="2"/>
      <c r="AR207" s="2"/>
      <c r="AS207" s="2"/>
      <c r="AT207" s="2"/>
      <c r="AU207" s="2"/>
    </row>
    <row r="208" spans="1:47" ht="18" customHeight="1" x14ac:dyDescent="0.25">
      <c r="A208" s="583"/>
      <c r="B208" s="433"/>
      <c r="C208" s="436"/>
      <c r="D208" s="436"/>
      <c r="E208" s="436"/>
      <c r="F208" s="436"/>
      <c r="G208" s="436"/>
      <c r="H208" s="436"/>
      <c r="I208" s="436"/>
      <c r="J208" s="436"/>
      <c r="K208" s="436"/>
      <c r="L208" s="430"/>
      <c r="M208" s="430"/>
      <c r="N208" s="436"/>
      <c r="O208" s="436"/>
      <c r="P208" s="534"/>
      <c r="Q208" s="45"/>
      <c r="R208" s="311"/>
      <c r="S208" s="147"/>
      <c r="T208" s="147"/>
      <c r="U208" s="147"/>
      <c r="V208" s="148"/>
      <c r="W208" s="32"/>
      <c r="X208" s="120"/>
      <c r="Y208" s="120"/>
      <c r="Z208" s="120"/>
      <c r="AA208" s="73"/>
      <c r="AB208" s="32"/>
      <c r="AC208" s="170"/>
      <c r="AD208" s="170"/>
      <c r="AE208" s="489"/>
      <c r="AF208" s="2"/>
      <c r="AG208" s="2"/>
      <c r="AH208" s="2"/>
      <c r="AI208" s="2"/>
      <c r="AJ208" s="2"/>
      <c r="AK208" s="2"/>
      <c r="AL208" s="2"/>
      <c r="AM208" s="2"/>
      <c r="AN208" s="2"/>
      <c r="AO208" s="2"/>
      <c r="AP208" s="2"/>
      <c r="AQ208" s="2"/>
      <c r="AR208" s="2"/>
      <c r="AS208" s="2"/>
      <c r="AT208" s="2"/>
      <c r="AU208" s="2"/>
    </row>
    <row r="209" spans="1:47" ht="18" customHeight="1" x14ac:dyDescent="0.25">
      <c r="A209" s="583"/>
      <c r="B209" s="433"/>
      <c r="C209" s="436"/>
      <c r="D209" s="436"/>
      <c r="E209" s="436"/>
      <c r="F209" s="436"/>
      <c r="G209" s="436"/>
      <c r="H209" s="436"/>
      <c r="I209" s="436"/>
      <c r="J209" s="436"/>
      <c r="K209" s="436"/>
      <c r="L209" s="430"/>
      <c r="M209" s="430"/>
      <c r="N209" s="436"/>
      <c r="O209" s="436"/>
      <c r="P209" s="534"/>
      <c r="Q209" s="45"/>
      <c r="R209" s="311"/>
      <c r="S209" s="147"/>
      <c r="T209" s="147"/>
      <c r="U209" s="147"/>
      <c r="V209" s="148"/>
      <c r="W209" s="32"/>
      <c r="X209" s="120"/>
      <c r="Y209" s="120"/>
      <c r="Z209" s="120"/>
      <c r="AA209" s="73"/>
      <c r="AB209" s="32"/>
      <c r="AC209" s="170"/>
      <c r="AD209" s="170"/>
      <c r="AE209" s="489"/>
      <c r="AF209" s="2"/>
      <c r="AG209" s="2"/>
      <c r="AH209" s="2"/>
      <c r="AI209" s="2"/>
      <c r="AJ209" s="2"/>
      <c r="AK209" s="2"/>
      <c r="AL209" s="2"/>
      <c r="AM209" s="2"/>
      <c r="AN209" s="2"/>
      <c r="AO209" s="2"/>
      <c r="AP209" s="2"/>
      <c r="AQ209" s="2"/>
      <c r="AR209" s="2"/>
      <c r="AS209" s="2"/>
      <c r="AT209" s="2"/>
      <c r="AU209" s="2"/>
    </row>
    <row r="210" spans="1:47" ht="18" customHeight="1" x14ac:dyDescent="0.25">
      <c r="A210" s="583"/>
      <c r="B210" s="433"/>
      <c r="C210" s="436"/>
      <c r="D210" s="436"/>
      <c r="E210" s="436"/>
      <c r="F210" s="436"/>
      <c r="G210" s="436"/>
      <c r="H210" s="436"/>
      <c r="I210" s="436"/>
      <c r="J210" s="436"/>
      <c r="K210" s="436"/>
      <c r="L210" s="430"/>
      <c r="M210" s="430"/>
      <c r="N210" s="441"/>
      <c r="O210" s="441"/>
      <c r="P210" s="534"/>
      <c r="Q210" s="45"/>
      <c r="R210" s="311"/>
      <c r="S210" s="147"/>
      <c r="T210" s="147"/>
      <c r="U210" s="147"/>
      <c r="V210" s="148"/>
      <c r="W210" s="32"/>
      <c r="X210" s="120"/>
      <c r="Y210" s="120"/>
      <c r="Z210" s="120"/>
      <c r="AA210" s="73"/>
      <c r="AB210" s="32"/>
      <c r="AC210" s="170"/>
      <c r="AD210" s="170"/>
      <c r="AE210" s="489"/>
      <c r="AF210" s="2"/>
      <c r="AG210" s="2"/>
      <c r="AH210" s="2"/>
      <c r="AI210" s="2"/>
      <c r="AJ210" s="2"/>
      <c r="AK210" s="2"/>
      <c r="AL210" s="2"/>
      <c r="AM210" s="2"/>
      <c r="AN210" s="2"/>
      <c r="AO210" s="2"/>
      <c r="AP210" s="2"/>
      <c r="AQ210" s="2"/>
      <c r="AR210" s="2"/>
      <c r="AS210" s="2"/>
      <c r="AT210" s="2"/>
      <c r="AU210" s="2"/>
    </row>
    <row r="211" spans="1:47" ht="18" customHeight="1" x14ac:dyDescent="0.25">
      <c r="A211" s="583"/>
      <c r="B211" s="433"/>
      <c r="C211" s="436"/>
      <c r="D211" s="436"/>
      <c r="E211" s="436"/>
      <c r="F211" s="436"/>
      <c r="G211" s="436"/>
      <c r="H211" s="436"/>
      <c r="I211" s="436"/>
      <c r="J211" s="436"/>
      <c r="K211" s="436"/>
      <c r="L211" s="430"/>
      <c r="M211" s="430"/>
      <c r="N211" s="528" t="s">
        <v>351</v>
      </c>
      <c r="O211" s="528" t="s">
        <v>352</v>
      </c>
      <c r="P211" s="534"/>
      <c r="Q211" s="45"/>
      <c r="R211" s="311"/>
      <c r="S211" s="147"/>
      <c r="T211" s="147"/>
      <c r="U211" s="147"/>
      <c r="V211" s="148"/>
      <c r="W211" s="32"/>
      <c r="X211" s="120"/>
      <c r="Y211" s="120"/>
      <c r="Z211" s="120"/>
      <c r="AA211" s="73"/>
      <c r="AB211" s="32"/>
      <c r="AC211" s="170"/>
      <c r="AD211" s="170"/>
      <c r="AE211" s="489"/>
      <c r="AF211" s="2"/>
      <c r="AG211" s="2"/>
      <c r="AH211" s="2"/>
      <c r="AI211" s="2"/>
      <c r="AJ211" s="2"/>
      <c r="AK211" s="2"/>
      <c r="AL211" s="2"/>
      <c r="AM211" s="2"/>
      <c r="AN211" s="2"/>
      <c r="AO211" s="2"/>
      <c r="AP211" s="2"/>
      <c r="AQ211" s="2"/>
      <c r="AR211" s="2"/>
      <c r="AS211" s="2"/>
      <c r="AT211" s="2"/>
      <c r="AU211" s="2"/>
    </row>
    <row r="212" spans="1:47" ht="18" customHeight="1" x14ac:dyDescent="0.25">
      <c r="A212" s="583"/>
      <c r="B212" s="433"/>
      <c r="C212" s="436"/>
      <c r="D212" s="436"/>
      <c r="E212" s="436"/>
      <c r="F212" s="436"/>
      <c r="G212" s="436"/>
      <c r="H212" s="436"/>
      <c r="I212" s="436"/>
      <c r="J212" s="436"/>
      <c r="K212" s="436"/>
      <c r="L212" s="430"/>
      <c r="M212" s="430"/>
      <c r="N212" s="436"/>
      <c r="O212" s="436"/>
      <c r="P212" s="534"/>
      <c r="Q212" s="45"/>
      <c r="R212" s="311"/>
      <c r="S212" s="147"/>
      <c r="T212" s="147"/>
      <c r="U212" s="147"/>
      <c r="V212" s="148"/>
      <c r="W212" s="32"/>
      <c r="X212" s="120"/>
      <c r="Y212" s="120"/>
      <c r="Z212" s="120"/>
      <c r="AA212" s="73"/>
      <c r="AB212" s="32"/>
      <c r="AC212" s="170"/>
      <c r="AD212" s="170"/>
      <c r="AE212" s="489"/>
      <c r="AF212" s="2"/>
      <c r="AG212" s="2"/>
      <c r="AH212" s="2"/>
      <c r="AI212" s="2"/>
      <c r="AJ212" s="2"/>
      <c r="AK212" s="2"/>
      <c r="AL212" s="2"/>
      <c r="AM212" s="2"/>
      <c r="AN212" s="2"/>
      <c r="AO212" s="2"/>
      <c r="AP212" s="2"/>
      <c r="AQ212" s="2"/>
      <c r="AR212" s="2"/>
      <c r="AS212" s="2"/>
      <c r="AT212" s="2"/>
      <c r="AU212" s="2"/>
    </row>
    <row r="213" spans="1:47" ht="18" customHeight="1" x14ac:dyDescent="0.25">
      <c r="A213" s="583"/>
      <c r="B213" s="433"/>
      <c r="C213" s="436"/>
      <c r="D213" s="436"/>
      <c r="E213" s="436"/>
      <c r="F213" s="436"/>
      <c r="G213" s="436"/>
      <c r="H213" s="436"/>
      <c r="I213" s="436"/>
      <c r="J213" s="436"/>
      <c r="K213" s="436"/>
      <c r="L213" s="430"/>
      <c r="M213" s="430"/>
      <c r="N213" s="436"/>
      <c r="O213" s="436"/>
      <c r="P213" s="534"/>
      <c r="Q213" s="45"/>
      <c r="R213" s="311"/>
      <c r="S213" s="147"/>
      <c r="T213" s="147"/>
      <c r="U213" s="147"/>
      <c r="V213" s="148"/>
      <c r="W213" s="32"/>
      <c r="X213" s="120"/>
      <c r="Y213" s="120"/>
      <c r="Z213" s="120"/>
      <c r="AA213" s="73"/>
      <c r="AB213" s="32"/>
      <c r="AC213" s="170"/>
      <c r="AD213" s="170"/>
      <c r="AE213" s="489"/>
      <c r="AF213" s="2"/>
      <c r="AG213" s="2"/>
      <c r="AH213" s="2"/>
      <c r="AI213" s="2"/>
      <c r="AJ213" s="2"/>
      <c r="AK213" s="2"/>
      <c r="AL213" s="2"/>
      <c r="AM213" s="2"/>
      <c r="AN213" s="2"/>
      <c r="AO213" s="2"/>
      <c r="AP213" s="2"/>
      <c r="AQ213" s="2"/>
      <c r="AR213" s="2"/>
      <c r="AS213" s="2"/>
      <c r="AT213" s="2"/>
      <c r="AU213" s="2"/>
    </row>
    <row r="214" spans="1:47" ht="18" customHeight="1" x14ac:dyDescent="0.25">
      <c r="A214" s="583"/>
      <c r="B214" s="433"/>
      <c r="C214" s="436"/>
      <c r="D214" s="436"/>
      <c r="E214" s="436"/>
      <c r="F214" s="436"/>
      <c r="G214" s="436"/>
      <c r="H214" s="436"/>
      <c r="I214" s="436"/>
      <c r="J214" s="436"/>
      <c r="K214" s="436"/>
      <c r="L214" s="446"/>
      <c r="M214" s="446"/>
      <c r="N214" s="437"/>
      <c r="O214" s="437"/>
      <c r="P214" s="535"/>
      <c r="Q214" s="45"/>
      <c r="R214" s="311"/>
      <c r="S214" s="147"/>
      <c r="T214" s="147"/>
      <c r="U214" s="147"/>
      <c r="V214" s="148"/>
      <c r="W214" s="32"/>
      <c r="X214" s="120"/>
      <c r="Y214" s="120"/>
      <c r="Z214" s="120"/>
      <c r="AA214" s="73"/>
      <c r="AB214" s="32"/>
      <c r="AC214" s="170"/>
      <c r="AD214" s="170"/>
      <c r="AE214" s="489"/>
      <c r="AF214" s="2"/>
      <c r="AG214" s="2"/>
      <c r="AH214" s="2"/>
      <c r="AI214" s="2"/>
      <c r="AJ214" s="2"/>
      <c r="AK214" s="2"/>
      <c r="AL214" s="2"/>
      <c r="AM214" s="2"/>
      <c r="AN214" s="2"/>
      <c r="AO214" s="2"/>
      <c r="AP214" s="2"/>
      <c r="AQ214" s="2"/>
      <c r="AR214" s="2"/>
      <c r="AS214" s="2"/>
      <c r="AT214" s="2"/>
      <c r="AU214" s="2"/>
    </row>
    <row r="215" spans="1:47" ht="18" customHeight="1" x14ac:dyDescent="0.25">
      <c r="A215" s="583"/>
      <c r="B215" s="433"/>
      <c r="C215" s="436"/>
      <c r="D215" s="436"/>
      <c r="E215" s="436"/>
      <c r="F215" s="436"/>
      <c r="G215" s="436"/>
      <c r="H215" s="436"/>
      <c r="I215" s="436"/>
      <c r="J215" s="436"/>
      <c r="K215" s="436"/>
      <c r="L215" s="445">
        <v>1</v>
      </c>
      <c r="M215" s="445">
        <v>3</v>
      </c>
      <c r="N215" s="435" t="s">
        <v>353</v>
      </c>
      <c r="O215" s="435" t="s">
        <v>354</v>
      </c>
      <c r="P215" s="533" t="s">
        <v>355</v>
      </c>
      <c r="Q215" s="45"/>
      <c r="R215" s="311"/>
      <c r="S215" s="147"/>
      <c r="T215" s="147"/>
      <c r="U215" s="147"/>
      <c r="V215" s="148"/>
      <c r="W215" s="32"/>
      <c r="X215" s="120"/>
      <c r="Y215" s="120"/>
      <c r="Z215" s="120"/>
      <c r="AA215" s="73"/>
      <c r="AB215" s="32"/>
      <c r="AC215" s="170"/>
      <c r="AD215" s="170"/>
      <c r="AE215" s="489"/>
      <c r="AF215" s="2"/>
      <c r="AG215" s="2"/>
      <c r="AH215" s="2"/>
      <c r="AI215" s="2"/>
      <c r="AJ215" s="2"/>
      <c r="AK215" s="2"/>
      <c r="AL215" s="2"/>
      <c r="AM215" s="2"/>
      <c r="AN215" s="2"/>
      <c r="AO215" s="2"/>
      <c r="AP215" s="2"/>
      <c r="AQ215" s="2"/>
      <c r="AR215" s="2"/>
      <c r="AS215" s="2"/>
      <c r="AT215" s="2"/>
      <c r="AU215" s="2"/>
    </row>
    <row r="216" spans="1:47" ht="18" customHeight="1" x14ac:dyDescent="0.25">
      <c r="A216" s="583"/>
      <c r="B216" s="433"/>
      <c r="C216" s="436"/>
      <c r="D216" s="436"/>
      <c r="E216" s="436"/>
      <c r="F216" s="436"/>
      <c r="G216" s="436"/>
      <c r="H216" s="436"/>
      <c r="I216" s="436"/>
      <c r="J216" s="436"/>
      <c r="K216" s="436"/>
      <c r="L216" s="430"/>
      <c r="M216" s="430"/>
      <c r="N216" s="436"/>
      <c r="O216" s="436"/>
      <c r="P216" s="534"/>
      <c r="Q216" s="45"/>
      <c r="R216" s="311"/>
      <c r="S216" s="147"/>
      <c r="T216" s="147"/>
      <c r="U216" s="147"/>
      <c r="V216" s="148"/>
      <c r="W216" s="32"/>
      <c r="X216" s="120"/>
      <c r="Y216" s="120"/>
      <c r="Z216" s="120"/>
      <c r="AA216" s="73"/>
      <c r="AB216" s="32"/>
      <c r="AC216" s="170"/>
      <c r="AD216" s="170"/>
      <c r="AE216" s="489"/>
      <c r="AF216" s="2"/>
      <c r="AG216" s="2"/>
      <c r="AH216" s="2"/>
      <c r="AI216" s="2"/>
      <c r="AJ216" s="2"/>
      <c r="AK216" s="2"/>
      <c r="AL216" s="2"/>
      <c r="AM216" s="2"/>
      <c r="AN216" s="2"/>
      <c r="AO216" s="2"/>
      <c r="AP216" s="2"/>
      <c r="AQ216" s="2"/>
      <c r="AR216" s="2"/>
      <c r="AS216" s="2"/>
      <c r="AT216" s="2"/>
      <c r="AU216" s="2"/>
    </row>
    <row r="217" spans="1:47" ht="18" customHeight="1" x14ac:dyDescent="0.25">
      <c r="A217" s="583"/>
      <c r="B217" s="433"/>
      <c r="C217" s="436"/>
      <c r="D217" s="436"/>
      <c r="E217" s="436"/>
      <c r="F217" s="436"/>
      <c r="G217" s="436"/>
      <c r="H217" s="436"/>
      <c r="I217" s="436"/>
      <c r="J217" s="436"/>
      <c r="K217" s="436"/>
      <c r="L217" s="430"/>
      <c r="M217" s="430"/>
      <c r="N217" s="441"/>
      <c r="O217" s="441"/>
      <c r="P217" s="534"/>
      <c r="Q217" s="45"/>
      <c r="R217" s="311"/>
      <c r="S217" s="147"/>
      <c r="T217" s="147"/>
      <c r="U217" s="147"/>
      <c r="V217" s="148"/>
      <c r="W217" s="32"/>
      <c r="X217" s="120"/>
      <c r="Y217" s="120"/>
      <c r="Z217" s="120"/>
      <c r="AA217" s="73"/>
      <c r="AB217" s="32"/>
      <c r="AC217" s="170"/>
      <c r="AD217" s="170"/>
      <c r="AE217" s="489"/>
      <c r="AF217" s="2"/>
      <c r="AG217" s="2"/>
      <c r="AH217" s="2"/>
      <c r="AI217" s="2"/>
      <c r="AJ217" s="2"/>
      <c r="AK217" s="2"/>
      <c r="AL217" s="2"/>
      <c r="AM217" s="2"/>
      <c r="AN217" s="2"/>
      <c r="AO217" s="2"/>
      <c r="AP217" s="2"/>
      <c r="AQ217" s="2"/>
      <c r="AR217" s="2"/>
      <c r="AS217" s="2"/>
      <c r="AT217" s="2"/>
      <c r="AU217" s="2"/>
    </row>
    <row r="218" spans="1:47" ht="18" customHeight="1" x14ac:dyDescent="0.25">
      <c r="A218" s="583"/>
      <c r="B218" s="433"/>
      <c r="C218" s="436"/>
      <c r="D218" s="436"/>
      <c r="E218" s="436"/>
      <c r="F218" s="436"/>
      <c r="G218" s="436"/>
      <c r="H218" s="436"/>
      <c r="I218" s="436"/>
      <c r="J218" s="436"/>
      <c r="K218" s="436"/>
      <c r="L218" s="430"/>
      <c r="M218" s="430"/>
      <c r="N218" s="528" t="s">
        <v>356</v>
      </c>
      <c r="O218" s="528" t="s">
        <v>357</v>
      </c>
      <c r="P218" s="534"/>
      <c r="Q218" s="45"/>
      <c r="R218" s="311"/>
      <c r="S218" s="147"/>
      <c r="T218" s="147"/>
      <c r="U218" s="147"/>
      <c r="V218" s="148"/>
      <c r="W218" s="32"/>
      <c r="X218" s="120"/>
      <c r="Y218" s="120"/>
      <c r="Z218" s="120"/>
      <c r="AA218" s="73"/>
      <c r="AB218" s="32"/>
      <c r="AC218" s="170"/>
      <c r="AD218" s="170"/>
      <c r="AE218" s="489"/>
      <c r="AF218" s="2"/>
      <c r="AG218" s="2"/>
      <c r="AH218" s="2"/>
      <c r="AI218" s="2"/>
      <c r="AJ218" s="2"/>
      <c r="AK218" s="2"/>
      <c r="AL218" s="2"/>
      <c r="AM218" s="2"/>
      <c r="AN218" s="2"/>
      <c r="AO218" s="2"/>
      <c r="AP218" s="2"/>
      <c r="AQ218" s="2"/>
      <c r="AR218" s="2"/>
      <c r="AS218" s="2"/>
      <c r="AT218" s="2"/>
      <c r="AU218" s="2"/>
    </row>
    <row r="219" spans="1:47" ht="18" customHeight="1" x14ac:dyDescent="0.25">
      <c r="A219" s="583"/>
      <c r="B219" s="433"/>
      <c r="C219" s="436"/>
      <c r="D219" s="436"/>
      <c r="E219" s="436"/>
      <c r="F219" s="436"/>
      <c r="G219" s="436"/>
      <c r="H219" s="436"/>
      <c r="I219" s="436"/>
      <c r="J219" s="436"/>
      <c r="K219" s="436"/>
      <c r="L219" s="430"/>
      <c r="M219" s="430"/>
      <c r="N219" s="436"/>
      <c r="O219" s="436"/>
      <c r="P219" s="534"/>
      <c r="Q219" s="45"/>
      <c r="R219" s="311"/>
      <c r="S219" s="147"/>
      <c r="T219" s="147"/>
      <c r="U219" s="147"/>
      <c r="V219" s="148"/>
      <c r="W219" s="32"/>
      <c r="X219" s="120"/>
      <c r="Y219" s="120"/>
      <c r="Z219" s="120"/>
      <c r="AA219" s="73"/>
      <c r="AB219" s="32"/>
      <c r="AC219" s="170"/>
      <c r="AD219" s="170"/>
      <c r="AE219" s="489"/>
      <c r="AF219" s="2"/>
      <c r="AG219" s="2"/>
      <c r="AH219" s="2"/>
      <c r="AI219" s="2"/>
      <c r="AJ219" s="2"/>
      <c r="AK219" s="2"/>
      <c r="AL219" s="2"/>
      <c r="AM219" s="2"/>
      <c r="AN219" s="2"/>
      <c r="AO219" s="2"/>
      <c r="AP219" s="2"/>
      <c r="AQ219" s="2"/>
      <c r="AR219" s="2"/>
      <c r="AS219" s="2"/>
      <c r="AT219" s="2"/>
      <c r="AU219" s="2"/>
    </row>
    <row r="220" spans="1:47" ht="18" customHeight="1" x14ac:dyDescent="0.25">
      <c r="A220" s="583"/>
      <c r="B220" s="433"/>
      <c r="C220" s="436"/>
      <c r="D220" s="436"/>
      <c r="E220" s="436"/>
      <c r="F220" s="436"/>
      <c r="G220" s="436"/>
      <c r="H220" s="436"/>
      <c r="I220" s="436"/>
      <c r="J220" s="436"/>
      <c r="K220" s="436"/>
      <c r="L220" s="430"/>
      <c r="M220" s="430"/>
      <c r="N220" s="441"/>
      <c r="O220" s="441"/>
      <c r="P220" s="534"/>
      <c r="Q220" s="45"/>
      <c r="R220" s="311"/>
      <c r="S220" s="147"/>
      <c r="T220" s="147"/>
      <c r="U220" s="147"/>
      <c r="V220" s="148"/>
      <c r="W220" s="32"/>
      <c r="X220" s="120"/>
      <c r="Y220" s="120"/>
      <c r="Z220" s="120"/>
      <c r="AA220" s="73"/>
      <c r="AB220" s="32"/>
      <c r="AC220" s="170"/>
      <c r="AD220" s="170"/>
      <c r="AE220" s="489"/>
      <c r="AF220" s="2"/>
      <c r="AG220" s="2"/>
      <c r="AH220" s="2"/>
      <c r="AI220" s="2"/>
      <c r="AJ220" s="2"/>
      <c r="AK220" s="2"/>
      <c r="AL220" s="2"/>
      <c r="AM220" s="2"/>
      <c r="AN220" s="2"/>
      <c r="AO220" s="2"/>
      <c r="AP220" s="2"/>
      <c r="AQ220" s="2"/>
      <c r="AR220" s="2"/>
      <c r="AS220" s="2"/>
      <c r="AT220" s="2"/>
      <c r="AU220" s="2"/>
    </row>
    <row r="221" spans="1:47" ht="18" customHeight="1" x14ac:dyDescent="0.25">
      <c r="A221" s="583"/>
      <c r="B221" s="433"/>
      <c r="C221" s="436"/>
      <c r="D221" s="436"/>
      <c r="E221" s="436"/>
      <c r="F221" s="436"/>
      <c r="G221" s="436"/>
      <c r="H221" s="436"/>
      <c r="I221" s="436"/>
      <c r="J221" s="436"/>
      <c r="K221" s="436"/>
      <c r="L221" s="430"/>
      <c r="M221" s="430"/>
      <c r="N221" s="528" t="s">
        <v>358</v>
      </c>
      <c r="O221" s="528" t="s">
        <v>359</v>
      </c>
      <c r="P221" s="534"/>
      <c r="Q221" s="45"/>
      <c r="R221" s="311"/>
      <c r="S221" s="147"/>
      <c r="T221" s="147"/>
      <c r="U221" s="147"/>
      <c r="V221" s="148"/>
      <c r="W221" s="32"/>
      <c r="X221" s="120"/>
      <c r="Y221" s="120"/>
      <c r="Z221" s="120"/>
      <c r="AA221" s="73"/>
      <c r="AB221" s="32"/>
      <c r="AC221" s="170"/>
      <c r="AD221" s="170"/>
      <c r="AE221" s="489"/>
      <c r="AF221" s="2"/>
      <c r="AG221" s="2"/>
      <c r="AH221" s="2"/>
      <c r="AI221" s="2"/>
      <c r="AJ221" s="2"/>
      <c r="AK221" s="2"/>
      <c r="AL221" s="2"/>
      <c r="AM221" s="2"/>
      <c r="AN221" s="2"/>
      <c r="AO221" s="2"/>
      <c r="AP221" s="2"/>
      <c r="AQ221" s="2"/>
      <c r="AR221" s="2"/>
      <c r="AS221" s="2"/>
      <c r="AT221" s="2"/>
      <c r="AU221" s="2"/>
    </row>
    <row r="222" spans="1:47" ht="18" customHeight="1" x14ac:dyDescent="0.25">
      <c r="A222" s="583"/>
      <c r="B222" s="433"/>
      <c r="C222" s="436"/>
      <c r="D222" s="436"/>
      <c r="E222" s="436"/>
      <c r="F222" s="436"/>
      <c r="G222" s="436"/>
      <c r="H222" s="436"/>
      <c r="I222" s="436"/>
      <c r="J222" s="436"/>
      <c r="K222" s="436"/>
      <c r="L222" s="430"/>
      <c r="M222" s="430"/>
      <c r="N222" s="441"/>
      <c r="O222" s="441"/>
      <c r="P222" s="534"/>
      <c r="Q222" s="45"/>
      <c r="R222" s="311"/>
      <c r="S222" s="147"/>
      <c r="T222" s="147"/>
      <c r="U222" s="147"/>
      <c r="V222" s="148"/>
      <c r="W222" s="32"/>
      <c r="X222" s="120"/>
      <c r="Y222" s="120"/>
      <c r="Z222" s="120"/>
      <c r="AA222" s="73"/>
      <c r="AB222" s="32"/>
      <c r="AC222" s="170"/>
      <c r="AD222" s="170"/>
      <c r="AE222" s="489"/>
      <c r="AF222" s="2"/>
      <c r="AG222" s="2"/>
      <c r="AH222" s="2"/>
      <c r="AI222" s="2"/>
      <c r="AJ222" s="2"/>
      <c r="AK222" s="2"/>
      <c r="AL222" s="2"/>
      <c r="AM222" s="2"/>
      <c r="AN222" s="2"/>
      <c r="AO222" s="2"/>
      <c r="AP222" s="2"/>
      <c r="AQ222" s="2"/>
      <c r="AR222" s="2"/>
      <c r="AS222" s="2"/>
      <c r="AT222" s="2"/>
      <c r="AU222" s="2"/>
    </row>
    <row r="223" spans="1:47" ht="18" customHeight="1" x14ac:dyDescent="0.25">
      <c r="A223" s="583"/>
      <c r="B223" s="433"/>
      <c r="C223" s="436"/>
      <c r="D223" s="436"/>
      <c r="E223" s="436"/>
      <c r="F223" s="436"/>
      <c r="G223" s="436"/>
      <c r="H223" s="436"/>
      <c r="I223" s="436"/>
      <c r="J223" s="436"/>
      <c r="K223" s="436"/>
      <c r="L223" s="430"/>
      <c r="M223" s="430"/>
      <c r="N223" s="528" t="s">
        <v>360</v>
      </c>
      <c r="O223" s="528" t="s">
        <v>361</v>
      </c>
      <c r="P223" s="534"/>
      <c r="Q223" s="45"/>
      <c r="R223" s="311"/>
      <c r="S223" s="147"/>
      <c r="T223" s="147"/>
      <c r="U223" s="147"/>
      <c r="V223" s="148"/>
      <c r="W223" s="32"/>
      <c r="X223" s="120"/>
      <c r="Y223" s="120"/>
      <c r="Z223" s="120"/>
      <c r="AA223" s="73"/>
      <c r="AB223" s="32"/>
      <c r="AC223" s="170"/>
      <c r="AD223" s="170"/>
      <c r="AE223" s="489"/>
      <c r="AF223" s="2"/>
      <c r="AG223" s="2"/>
      <c r="AH223" s="2"/>
      <c r="AI223" s="2"/>
      <c r="AJ223" s="2"/>
      <c r="AK223" s="2"/>
      <c r="AL223" s="2"/>
      <c r="AM223" s="2"/>
      <c r="AN223" s="2"/>
      <c r="AO223" s="2"/>
      <c r="AP223" s="2"/>
      <c r="AQ223" s="2"/>
      <c r="AR223" s="2"/>
      <c r="AS223" s="2"/>
      <c r="AT223" s="2"/>
      <c r="AU223" s="2"/>
    </row>
    <row r="224" spans="1:47" ht="18" customHeight="1" x14ac:dyDescent="0.25">
      <c r="A224" s="583"/>
      <c r="B224" s="433"/>
      <c r="C224" s="436"/>
      <c r="D224" s="436"/>
      <c r="E224" s="436"/>
      <c r="F224" s="436"/>
      <c r="G224" s="436"/>
      <c r="H224" s="436"/>
      <c r="I224" s="436"/>
      <c r="J224" s="436"/>
      <c r="K224" s="436"/>
      <c r="L224" s="430"/>
      <c r="M224" s="430"/>
      <c r="N224" s="436"/>
      <c r="O224" s="436"/>
      <c r="P224" s="534"/>
      <c r="Q224" s="45"/>
      <c r="R224" s="311"/>
      <c r="S224" s="147"/>
      <c r="T224" s="147"/>
      <c r="U224" s="147"/>
      <c r="V224" s="148"/>
      <c r="W224" s="32"/>
      <c r="X224" s="120"/>
      <c r="Y224" s="120"/>
      <c r="Z224" s="120"/>
      <c r="AA224" s="73"/>
      <c r="AB224" s="32"/>
      <c r="AC224" s="170"/>
      <c r="AD224" s="170"/>
      <c r="AE224" s="489"/>
      <c r="AF224" s="2"/>
      <c r="AG224" s="2"/>
      <c r="AH224" s="2"/>
      <c r="AI224" s="2"/>
      <c r="AJ224" s="2"/>
      <c r="AK224" s="2"/>
      <c r="AL224" s="2"/>
      <c r="AM224" s="2"/>
      <c r="AN224" s="2"/>
      <c r="AO224" s="2"/>
      <c r="AP224" s="2"/>
      <c r="AQ224" s="2"/>
      <c r="AR224" s="2"/>
      <c r="AS224" s="2"/>
      <c r="AT224" s="2"/>
      <c r="AU224" s="2"/>
    </row>
    <row r="225" spans="1:47" ht="18" customHeight="1" x14ac:dyDescent="0.25">
      <c r="A225" s="583"/>
      <c r="B225" s="433"/>
      <c r="C225" s="436"/>
      <c r="D225" s="436"/>
      <c r="E225" s="436"/>
      <c r="F225" s="436"/>
      <c r="G225" s="436"/>
      <c r="H225" s="436"/>
      <c r="I225" s="436"/>
      <c r="J225" s="436"/>
      <c r="K225" s="436"/>
      <c r="L225" s="430"/>
      <c r="M225" s="430"/>
      <c r="N225" s="436"/>
      <c r="O225" s="436"/>
      <c r="P225" s="534"/>
      <c r="Q225" s="45"/>
      <c r="R225" s="311"/>
      <c r="S225" s="147"/>
      <c r="T225" s="147"/>
      <c r="U225" s="147"/>
      <c r="V225" s="148"/>
      <c r="W225" s="32"/>
      <c r="X225" s="120"/>
      <c r="Y225" s="120"/>
      <c r="Z225" s="120"/>
      <c r="AA225" s="73"/>
      <c r="AB225" s="32"/>
      <c r="AC225" s="170"/>
      <c r="AD225" s="170"/>
      <c r="AE225" s="489"/>
      <c r="AF225" s="2"/>
      <c r="AG225" s="2"/>
      <c r="AH225" s="2"/>
      <c r="AI225" s="2"/>
      <c r="AJ225" s="2"/>
      <c r="AK225" s="2"/>
      <c r="AL225" s="2"/>
      <c r="AM225" s="2"/>
      <c r="AN225" s="2"/>
      <c r="AO225" s="2"/>
      <c r="AP225" s="2"/>
      <c r="AQ225" s="2"/>
      <c r="AR225" s="2"/>
      <c r="AS225" s="2"/>
      <c r="AT225" s="2"/>
      <c r="AU225" s="2"/>
    </row>
    <row r="226" spans="1:47" ht="18" customHeight="1" x14ac:dyDescent="0.25">
      <c r="A226" s="583"/>
      <c r="B226" s="433"/>
      <c r="C226" s="436"/>
      <c r="D226" s="436"/>
      <c r="E226" s="436"/>
      <c r="F226" s="436"/>
      <c r="G226" s="436"/>
      <c r="H226" s="436"/>
      <c r="I226" s="436"/>
      <c r="J226" s="436"/>
      <c r="K226" s="436"/>
      <c r="L226" s="430"/>
      <c r="M226" s="430"/>
      <c r="N226" s="441"/>
      <c r="O226" s="441"/>
      <c r="P226" s="534"/>
      <c r="Q226" s="45"/>
      <c r="R226" s="311"/>
      <c r="S226" s="147"/>
      <c r="T226" s="147"/>
      <c r="U226" s="147"/>
      <c r="V226" s="148"/>
      <c r="W226" s="32"/>
      <c r="X226" s="120"/>
      <c r="Y226" s="120"/>
      <c r="Z226" s="120"/>
      <c r="AA226" s="73"/>
      <c r="AB226" s="32"/>
      <c r="AC226" s="170"/>
      <c r="AD226" s="170"/>
      <c r="AE226" s="489"/>
      <c r="AF226" s="2"/>
      <c r="AG226" s="2"/>
      <c r="AH226" s="2"/>
      <c r="AI226" s="2"/>
      <c r="AJ226" s="2"/>
      <c r="AK226" s="2"/>
      <c r="AL226" s="2"/>
      <c r="AM226" s="2"/>
      <c r="AN226" s="2"/>
      <c r="AO226" s="2"/>
      <c r="AP226" s="2"/>
      <c r="AQ226" s="2"/>
      <c r="AR226" s="2"/>
      <c r="AS226" s="2"/>
      <c r="AT226" s="2"/>
      <c r="AU226" s="2"/>
    </row>
    <row r="227" spans="1:47" ht="18" customHeight="1" x14ac:dyDescent="0.25">
      <c r="A227" s="583"/>
      <c r="B227" s="433"/>
      <c r="C227" s="436"/>
      <c r="D227" s="436"/>
      <c r="E227" s="436"/>
      <c r="F227" s="436"/>
      <c r="G227" s="436"/>
      <c r="H227" s="436"/>
      <c r="I227" s="436"/>
      <c r="J227" s="436"/>
      <c r="K227" s="436"/>
      <c r="L227" s="430"/>
      <c r="M227" s="430"/>
      <c r="N227" s="528" t="s">
        <v>362</v>
      </c>
      <c r="O227" s="528" t="s">
        <v>363</v>
      </c>
      <c r="P227" s="534"/>
      <c r="Q227" s="45"/>
      <c r="R227" s="311"/>
      <c r="S227" s="147"/>
      <c r="T227" s="147"/>
      <c r="U227" s="147"/>
      <c r="V227" s="148"/>
      <c r="W227" s="32"/>
      <c r="X227" s="120"/>
      <c r="Y227" s="120"/>
      <c r="Z227" s="120"/>
      <c r="AA227" s="73"/>
      <c r="AB227" s="32"/>
      <c r="AC227" s="170"/>
      <c r="AD227" s="170"/>
      <c r="AE227" s="489"/>
      <c r="AF227" s="2"/>
      <c r="AG227" s="2"/>
      <c r="AH227" s="2"/>
      <c r="AI227" s="2"/>
      <c r="AJ227" s="2"/>
      <c r="AK227" s="2"/>
      <c r="AL227" s="2"/>
      <c r="AM227" s="2"/>
      <c r="AN227" s="2"/>
      <c r="AO227" s="2"/>
      <c r="AP227" s="2"/>
      <c r="AQ227" s="2"/>
      <c r="AR227" s="2"/>
      <c r="AS227" s="2"/>
      <c r="AT227" s="2"/>
      <c r="AU227" s="2"/>
    </row>
    <row r="228" spans="1:47" ht="18" customHeight="1" x14ac:dyDescent="0.25">
      <c r="A228" s="583"/>
      <c r="B228" s="433"/>
      <c r="C228" s="436"/>
      <c r="D228" s="436"/>
      <c r="E228" s="436"/>
      <c r="F228" s="436"/>
      <c r="G228" s="436"/>
      <c r="H228" s="436"/>
      <c r="I228" s="436"/>
      <c r="J228" s="436"/>
      <c r="K228" s="436"/>
      <c r="L228" s="430"/>
      <c r="M228" s="430"/>
      <c r="N228" s="436"/>
      <c r="O228" s="436"/>
      <c r="P228" s="534"/>
      <c r="Q228" s="45"/>
      <c r="R228" s="311"/>
      <c r="S228" s="147"/>
      <c r="T228" s="147"/>
      <c r="U228" s="147"/>
      <c r="V228" s="148"/>
      <c r="W228" s="32"/>
      <c r="X228" s="120"/>
      <c r="Y228" s="120"/>
      <c r="Z228" s="120"/>
      <c r="AA228" s="73"/>
      <c r="AB228" s="32"/>
      <c r="AC228" s="170"/>
      <c r="AD228" s="170"/>
      <c r="AE228" s="489"/>
      <c r="AF228" s="2"/>
      <c r="AG228" s="2"/>
      <c r="AH228" s="2"/>
      <c r="AI228" s="2"/>
      <c r="AJ228" s="2"/>
      <c r="AK228" s="2"/>
      <c r="AL228" s="2"/>
      <c r="AM228" s="2"/>
      <c r="AN228" s="2"/>
      <c r="AO228" s="2"/>
      <c r="AP228" s="2"/>
      <c r="AQ228" s="2"/>
      <c r="AR228" s="2"/>
      <c r="AS228" s="2"/>
      <c r="AT228" s="2"/>
      <c r="AU228" s="2"/>
    </row>
    <row r="229" spans="1:47" ht="18" customHeight="1" x14ac:dyDescent="0.25">
      <c r="A229" s="583"/>
      <c r="B229" s="433"/>
      <c r="C229" s="436"/>
      <c r="D229" s="436"/>
      <c r="E229" s="436"/>
      <c r="F229" s="436"/>
      <c r="G229" s="436"/>
      <c r="H229" s="436"/>
      <c r="I229" s="436"/>
      <c r="J229" s="436"/>
      <c r="K229" s="436"/>
      <c r="L229" s="430"/>
      <c r="M229" s="430"/>
      <c r="N229" s="436"/>
      <c r="O229" s="436"/>
      <c r="P229" s="534"/>
      <c r="Q229" s="45"/>
      <c r="R229" s="311"/>
      <c r="S229" s="147"/>
      <c r="T229" s="147"/>
      <c r="U229" s="147"/>
      <c r="V229" s="148"/>
      <c r="W229" s="32"/>
      <c r="X229" s="120"/>
      <c r="Y229" s="120"/>
      <c r="Z229" s="120"/>
      <c r="AA229" s="73"/>
      <c r="AB229" s="32"/>
      <c r="AC229" s="170"/>
      <c r="AD229" s="170"/>
      <c r="AE229" s="489"/>
      <c r="AF229" s="2"/>
      <c r="AG229" s="2"/>
      <c r="AH229" s="2"/>
      <c r="AI229" s="2"/>
      <c r="AJ229" s="2"/>
      <c r="AK229" s="2"/>
      <c r="AL229" s="2"/>
      <c r="AM229" s="2"/>
      <c r="AN229" s="2"/>
      <c r="AO229" s="2"/>
      <c r="AP229" s="2"/>
      <c r="AQ229" s="2"/>
      <c r="AR229" s="2"/>
      <c r="AS229" s="2"/>
      <c r="AT229" s="2"/>
      <c r="AU229" s="2"/>
    </row>
    <row r="230" spans="1:47" ht="18" customHeight="1" x14ac:dyDescent="0.25">
      <c r="A230" s="583"/>
      <c r="B230" s="433"/>
      <c r="C230" s="436"/>
      <c r="D230" s="436"/>
      <c r="E230" s="436"/>
      <c r="F230" s="436"/>
      <c r="G230" s="436"/>
      <c r="H230" s="436"/>
      <c r="I230" s="436"/>
      <c r="J230" s="436"/>
      <c r="K230" s="436"/>
      <c r="L230" s="446"/>
      <c r="M230" s="446"/>
      <c r="N230" s="437"/>
      <c r="O230" s="437"/>
      <c r="P230" s="535"/>
      <c r="Q230" s="45"/>
      <c r="R230" s="311"/>
      <c r="S230" s="147"/>
      <c r="T230" s="147"/>
      <c r="U230" s="147"/>
      <c r="V230" s="148"/>
      <c r="W230" s="32"/>
      <c r="X230" s="120"/>
      <c r="Y230" s="120"/>
      <c r="Z230" s="120"/>
      <c r="AA230" s="73"/>
      <c r="AB230" s="32"/>
      <c r="AC230" s="170"/>
      <c r="AD230" s="170"/>
      <c r="AE230" s="489"/>
      <c r="AF230" s="2"/>
      <c r="AG230" s="2"/>
      <c r="AH230" s="2"/>
      <c r="AI230" s="2"/>
      <c r="AJ230" s="2"/>
      <c r="AK230" s="2"/>
      <c r="AL230" s="2"/>
      <c r="AM230" s="2"/>
      <c r="AN230" s="2"/>
      <c r="AO230" s="2"/>
      <c r="AP230" s="2"/>
      <c r="AQ230" s="2"/>
      <c r="AR230" s="2"/>
      <c r="AS230" s="2"/>
      <c r="AT230" s="2"/>
      <c r="AU230" s="2"/>
    </row>
    <row r="231" spans="1:47" ht="18" customHeight="1" x14ac:dyDescent="0.25">
      <c r="A231" s="583"/>
      <c r="B231" s="433"/>
      <c r="C231" s="436"/>
      <c r="D231" s="436"/>
      <c r="E231" s="436"/>
      <c r="F231" s="436"/>
      <c r="G231" s="436"/>
      <c r="H231" s="436"/>
      <c r="I231" s="436"/>
      <c r="J231" s="436"/>
      <c r="K231" s="436"/>
      <c r="L231" s="445">
        <v>16</v>
      </c>
      <c r="M231" s="445">
        <v>20</v>
      </c>
      <c r="N231" s="435" t="s">
        <v>364</v>
      </c>
      <c r="O231" s="435" t="s">
        <v>365</v>
      </c>
      <c r="P231" s="533" t="s">
        <v>366</v>
      </c>
      <c r="Q231" s="45"/>
      <c r="R231" s="311"/>
      <c r="S231" s="147"/>
      <c r="T231" s="147"/>
      <c r="U231" s="147"/>
      <c r="V231" s="148"/>
      <c r="W231" s="32"/>
      <c r="X231" s="120"/>
      <c r="Y231" s="120"/>
      <c r="Z231" s="120"/>
      <c r="AA231" s="73"/>
      <c r="AB231" s="32"/>
      <c r="AC231" s="170"/>
      <c r="AD231" s="170"/>
      <c r="AE231" s="489"/>
      <c r="AF231" s="2"/>
      <c r="AG231" s="2"/>
      <c r="AH231" s="2"/>
      <c r="AI231" s="2"/>
      <c r="AJ231" s="2"/>
      <c r="AK231" s="2"/>
      <c r="AL231" s="2"/>
      <c r="AM231" s="2"/>
      <c r="AN231" s="2"/>
      <c r="AO231" s="2"/>
      <c r="AP231" s="2"/>
      <c r="AQ231" s="2"/>
      <c r="AR231" s="2"/>
      <c r="AS231" s="2"/>
      <c r="AT231" s="2"/>
      <c r="AU231" s="2"/>
    </row>
    <row r="232" spans="1:47" ht="18" customHeight="1" x14ac:dyDescent="0.25">
      <c r="A232" s="583"/>
      <c r="B232" s="433"/>
      <c r="C232" s="436"/>
      <c r="D232" s="436"/>
      <c r="E232" s="436"/>
      <c r="F232" s="436"/>
      <c r="G232" s="436"/>
      <c r="H232" s="436"/>
      <c r="I232" s="436"/>
      <c r="J232" s="436"/>
      <c r="K232" s="436"/>
      <c r="L232" s="430"/>
      <c r="M232" s="430"/>
      <c r="N232" s="436"/>
      <c r="O232" s="436"/>
      <c r="P232" s="534"/>
      <c r="Q232" s="45"/>
      <c r="R232" s="311"/>
      <c r="S232" s="147"/>
      <c r="T232" s="147"/>
      <c r="U232" s="147"/>
      <c r="V232" s="148"/>
      <c r="W232" s="32"/>
      <c r="X232" s="120"/>
      <c r="Y232" s="120"/>
      <c r="Z232" s="120"/>
      <c r="AA232" s="73"/>
      <c r="AB232" s="32"/>
      <c r="AC232" s="170"/>
      <c r="AD232" s="170"/>
      <c r="AE232" s="489"/>
      <c r="AF232" s="2"/>
      <c r="AG232" s="2"/>
      <c r="AH232" s="2"/>
      <c r="AI232" s="2"/>
      <c r="AJ232" s="2"/>
      <c r="AK232" s="2"/>
      <c r="AL232" s="2"/>
      <c r="AM232" s="2"/>
      <c r="AN232" s="2"/>
      <c r="AO232" s="2"/>
      <c r="AP232" s="2"/>
      <c r="AQ232" s="2"/>
      <c r="AR232" s="2"/>
      <c r="AS232" s="2"/>
      <c r="AT232" s="2"/>
      <c r="AU232" s="2"/>
    </row>
    <row r="233" spans="1:47" ht="18" customHeight="1" x14ac:dyDescent="0.25">
      <c r="A233" s="583"/>
      <c r="B233" s="433"/>
      <c r="C233" s="436"/>
      <c r="D233" s="436"/>
      <c r="E233" s="436"/>
      <c r="F233" s="436"/>
      <c r="G233" s="436"/>
      <c r="H233" s="436"/>
      <c r="I233" s="436"/>
      <c r="J233" s="436"/>
      <c r="K233" s="436"/>
      <c r="L233" s="430"/>
      <c r="M233" s="430"/>
      <c r="N233" s="441"/>
      <c r="O233" s="441"/>
      <c r="P233" s="534"/>
      <c r="Q233" s="45"/>
      <c r="R233" s="311"/>
      <c r="S233" s="147"/>
      <c r="T233" s="147"/>
      <c r="U233" s="147"/>
      <c r="V233" s="148"/>
      <c r="W233" s="32"/>
      <c r="X233" s="120"/>
      <c r="Y233" s="120"/>
      <c r="Z233" s="120"/>
      <c r="AA233" s="73"/>
      <c r="AB233" s="32"/>
      <c r="AC233" s="170"/>
      <c r="AD233" s="170"/>
      <c r="AE233" s="489"/>
      <c r="AF233" s="2"/>
      <c r="AG233" s="2"/>
      <c r="AH233" s="2"/>
      <c r="AI233" s="2"/>
      <c r="AJ233" s="2"/>
      <c r="AK233" s="2"/>
      <c r="AL233" s="2"/>
      <c r="AM233" s="2"/>
      <c r="AN233" s="2"/>
      <c r="AO233" s="2"/>
      <c r="AP233" s="2"/>
      <c r="AQ233" s="2"/>
      <c r="AR233" s="2"/>
      <c r="AS233" s="2"/>
      <c r="AT233" s="2"/>
      <c r="AU233" s="2"/>
    </row>
    <row r="234" spans="1:47" ht="18" customHeight="1" x14ac:dyDescent="0.25">
      <c r="A234" s="583"/>
      <c r="B234" s="433"/>
      <c r="C234" s="436"/>
      <c r="D234" s="436"/>
      <c r="E234" s="436"/>
      <c r="F234" s="436"/>
      <c r="G234" s="436"/>
      <c r="H234" s="436"/>
      <c r="I234" s="436"/>
      <c r="J234" s="436"/>
      <c r="K234" s="436"/>
      <c r="L234" s="430"/>
      <c r="M234" s="430"/>
      <c r="N234" s="528" t="s">
        <v>367</v>
      </c>
      <c r="O234" s="528" t="s">
        <v>368</v>
      </c>
      <c r="P234" s="534"/>
      <c r="Q234" s="45"/>
      <c r="R234" s="311"/>
      <c r="S234" s="147"/>
      <c r="T234" s="147"/>
      <c r="U234" s="147"/>
      <c r="V234" s="148"/>
      <c r="W234" s="32"/>
      <c r="X234" s="120"/>
      <c r="Y234" s="120"/>
      <c r="Z234" s="120"/>
      <c r="AA234" s="73"/>
      <c r="AB234" s="32"/>
      <c r="AC234" s="170"/>
      <c r="AD234" s="170"/>
      <c r="AE234" s="489"/>
      <c r="AF234" s="2"/>
      <c r="AG234" s="2"/>
      <c r="AH234" s="2"/>
      <c r="AI234" s="2"/>
      <c r="AJ234" s="2"/>
      <c r="AK234" s="2"/>
      <c r="AL234" s="2"/>
      <c r="AM234" s="2"/>
      <c r="AN234" s="2"/>
      <c r="AO234" s="2"/>
      <c r="AP234" s="2"/>
      <c r="AQ234" s="2"/>
      <c r="AR234" s="2"/>
      <c r="AS234" s="2"/>
      <c r="AT234" s="2"/>
      <c r="AU234" s="2"/>
    </row>
    <row r="235" spans="1:47" ht="18" customHeight="1" x14ac:dyDescent="0.25">
      <c r="A235" s="583"/>
      <c r="B235" s="433"/>
      <c r="C235" s="436"/>
      <c r="D235" s="436"/>
      <c r="E235" s="436"/>
      <c r="F235" s="436"/>
      <c r="G235" s="436"/>
      <c r="H235" s="436"/>
      <c r="I235" s="436"/>
      <c r="J235" s="436"/>
      <c r="K235" s="436"/>
      <c r="L235" s="430"/>
      <c r="M235" s="430"/>
      <c r="N235" s="436"/>
      <c r="O235" s="436"/>
      <c r="P235" s="534"/>
      <c r="Q235" s="45"/>
      <c r="R235" s="311"/>
      <c r="S235" s="147"/>
      <c r="T235" s="147"/>
      <c r="U235" s="147"/>
      <c r="V235" s="148"/>
      <c r="W235" s="32"/>
      <c r="X235" s="120"/>
      <c r="Y235" s="120"/>
      <c r="Z235" s="120"/>
      <c r="AA235" s="73"/>
      <c r="AB235" s="32"/>
      <c r="AC235" s="170"/>
      <c r="AD235" s="170"/>
      <c r="AE235" s="489"/>
      <c r="AF235" s="2"/>
      <c r="AG235" s="2"/>
      <c r="AH235" s="2"/>
      <c r="AI235" s="2"/>
      <c r="AJ235" s="2"/>
      <c r="AK235" s="2"/>
      <c r="AL235" s="2"/>
      <c r="AM235" s="2"/>
      <c r="AN235" s="2"/>
      <c r="AO235" s="2"/>
      <c r="AP235" s="2"/>
      <c r="AQ235" s="2"/>
      <c r="AR235" s="2"/>
      <c r="AS235" s="2"/>
      <c r="AT235" s="2"/>
      <c r="AU235" s="2"/>
    </row>
    <row r="236" spans="1:47" ht="18" customHeight="1" x14ac:dyDescent="0.25">
      <c r="A236" s="583"/>
      <c r="B236" s="433"/>
      <c r="C236" s="436"/>
      <c r="D236" s="436"/>
      <c r="E236" s="436"/>
      <c r="F236" s="436"/>
      <c r="G236" s="436"/>
      <c r="H236" s="436"/>
      <c r="I236" s="436"/>
      <c r="J236" s="436"/>
      <c r="K236" s="436"/>
      <c r="L236" s="430"/>
      <c r="M236" s="430"/>
      <c r="N236" s="441"/>
      <c r="O236" s="441"/>
      <c r="P236" s="534"/>
      <c r="Q236" s="45"/>
      <c r="R236" s="311"/>
      <c r="S236" s="147"/>
      <c r="T236" s="147"/>
      <c r="U236" s="147"/>
      <c r="V236" s="148"/>
      <c r="W236" s="32"/>
      <c r="X236" s="120"/>
      <c r="Y236" s="120"/>
      <c r="Z236" s="120"/>
      <c r="AA236" s="73"/>
      <c r="AB236" s="32"/>
      <c r="AC236" s="170"/>
      <c r="AD236" s="170"/>
      <c r="AE236" s="489"/>
      <c r="AF236" s="2"/>
      <c r="AG236" s="2"/>
      <c r="AH236" s="2"/>
      <c r="AI236" s="2"/>
      <c r="AJ236" s="2"/>
      <c r="AK236" s="2"/>
      <c r="AL236" s="2"/>
      <c r="AM236" s="2"/>
      <c r="AN236" s="2"/>
      <c r="AO236" s="2"/>
      <c r="AP236" s="2"/>
      <c r="AQ236" s="2"/>
      <c r="AR236" s="2"/>
      <c r="AS236" s="2"/>
      <c r="AT236" s="2"/>
      <c r="AU236" s="2"/>
    </row>
    <row r="237" spans="1:47" ht="18" customHeight="1" x14ac:dyDescent="0.25">
      <c r="A237" s="583"/>
      <c r="B237" s="433"/>
      <c r="C237" s="436"/>
      <c r="D237" s="436"/>
      <c r="E237" s="436"/>
      <c r="F237" s="436"/>
      <c r="G237" s="436"/>
      <c r="H237" s="436"/>
      <c r="I237" s="436"/>
      <c r="J237" s="436"/>
      <c r="K237" s="436"/>
      <c r="L237" s="430"/>
      <c r="M237" s="430"/>
      <c r="N237" s="528" t="s">
        <v>369</v>
      </c>
      <c r="O237" s="528" t="s">
        <v>370</v>
      </c>
      <c r="P237" s="534"/>
      <c r="Q237" s="45"/>
      <c r="R237" s="311"/>
      <c r="S237" s="147"/>
      <c r="T237" s="147"/>
      <c r="U237" s="147"/>
      <c r="V237" s="148"/>
      <c r="W237" s="32"/>
      <c r="X237" s="120"/>
      <c r="Y237" s="120"/>
      <c r="Z237" s="120"/>
      <c r="AA237" s="73"/>
      <c r="AB237" s="32"/>
      <c r="AC237" s="170"/>
      <c r="AD237" s="170"/>
      <c r="AE237" s="489"/>
      <c r="AF237" s="2"/>
      <c r="AG237" s="2"/>
      <c r="AH237" s="2"/>
      <c r="AI237" s="2"/>
      <c r="AJ237" s="2"/>
      <c r="AK237" s="2"/>
      <c r="AL237" s="2"/>
      <c r="AM237" s="2"/>
      <c r="AN237" s="2"/>
      <c r="AO237" s="2"/>
      <c r="AP237" s="2"/>
      <c r="AQ237" s="2"/>
      <c r="AR237" s="2"/>
      <c r="AS237" s="2"/>
      <c r="AT237" s="2"/>
      <c r="AU237" s="2"/>
    </row>
    <row r="238" spans="1:47" ht="18" customHeight="1" x14ac:dyDescent="0.25">
      <c r="A238" s="583"/>
      <c r="B238" s="433"/>
      <c r="C238" s="436"/>
      <c r="D238" s="436"/>
      <c r="E238" s="436"/>
      <c r="F238" s="436"/>
      <c r="G238" s="436"/>
      <c r="H238" s="436"/>
      <c r="I238" s="436"/>
      <c r="J238" s="436"/>
      <c r="K238" s="436"/>
      <c r="L238" s="430"/>
      <c r="M238" s="430"/>
      <c r="N238" s="441"/>
      <c r="O238" s="441"/>
      <c r="P238" s="534"/>
      <c r="Q238" s="45"/>
      <c r="R238" s="311"/>
      <c r="S238" s="147"/>
      <c r="T238" s="147"/>
      <c r="U238" s="147"/>
      <c r="V238" s="148"/>
      <c r="W238" s="32"/>
      <c r="X238" s="120"/>
      <c r="Y238" s="120"/>
      <c r="Z238" s="120"/>
      <c r="AA238" s="73"/>
      <c r="AB238" s="32"/>
      <c r="AC238" s="170"/>
      <c r="AD238" s="170"/>
      <c r="AE238" s="489"/>
      <c r="AF238" s="2"/>
      <c r="AG238" s="2"/>
      <c r="AH238" s="2"/>
      <c r="AI238" s="2"/>
      <c r="AJ238" s="2"/>
      <c r="AK238" s="2"/>
      <c r="AL238" s="2"/>
      <c r="AM238" s="2"/>
      <c r="AN238" s="2"/>
      <c r="AO238" s="2"/>
      <c r="AP238" s="2"/>
      <c r="AQ238" s="2"/>
      <c r="AR238" s="2"/>
      <c r="AS238" s="2"/>
      <c r="AT238" s="2"/>
      <c r="AU238" s="2"/>
    </row>
    <row r="239" spans="1:47" ht="18" customHeight="1" x14ac:dyDescent="0.25">
      <c r="A239" s="584"/>
      <c r="B239" s="433"/>
      <c r="C239" s="436"/>
      <c r="D239" s="436"/>
      <c r="E239" s="436"/>
      <c r="F239" s="436"/>
      <c r="G239" s="436"/>
      <c r="H239" s="436"/>
      <c r="I239" s="436"/>
      <c r="J239" s="436"/>
      <c r="K239" s="436"/>
      <c r="L239" s="430"/>
      <c r="M239" s="430"/>
      <c r="N239" s="528" t="s">
        <v>371</v>
      </c>
      <c r="O239" s="528" t="s">
        <v>372</v>
      </c>
      <c r="P239" s="534"/>
      <c r="Q239" s="45"/>
      <c r="R239" s="311"/>
      <c r="S239" s="147"/>
      <c r="T239" s="147"/>
      <c r="U239" s="147"/>
      <c r="V239" s="148"/>
      <c r="W239" s="32"/>
      <c r="X239" s="120"/>
      <c r="Y239" s="120"/>
      <c r="Z239" s="120"/>
      <c r="AA239" s="73"/>
      <c r="AB239" s="32"/>
      <c r="AC239" s="170"/>
      <c r="AD239" s="170"/>
      <c r="AE239" s="489"/>
      <c r="AF239" s="2"/>
      <c r="AG239" s="2"/>
      <c r="AH239" s="2"/>
      <c r="AI239" s="2"/>
      <c r="AJ239" s="2"/>
      <c r="AK239" s="2"/>
      <c r="AL239" s="2"/>
      <c r="AM239" s="2"/>
      <c r="AN239" s="2"/>
      <c r="AO239" s="2"/>
      <c r="AP239" s="2"/>
      <c r="AQ239" s="2"/>
      <c r="AR239" s="2"/>
      <c r="AS239" s="2"/>
      <c r="AT239" s="2"/>
      <c r="AU239" s="2"/>
    </row>
    <row r="240" spans="1:47" ht="18" customHeight="1" x14ac:dyDescent="0.25">
      <c r="A240" s="585" t="s">
        <v>188</v>
      </c>
      <c r="B240" s="433"/>
      <c r="C240" s="436"/>
      <c r="D240" s="436"/>
      <c r="E240" s="436"/>
      <c r="F240" s="436"/>
      <c r="G240" s="436"/>
      <c r="H240" s="436"/>
      <c r="I240" s="436"/>
      <c r="J240" s="436"/>
      <c r="K240" s="436"/>
      <c r="L240" s="430"/>
      <c r="M240" s="430"/>
      <c r="N240" s="436"/>
      <c r="O240" s="436"/>
      <c r="P240" s="534"/>
      <c r="Q240" s="45"/>
      <c r="R240" s="311"/>
      <c r="S240" s="147"/>
      <c r="T240" s="147"/>
      <c r="U240" s="147"/>
      <c r="V240" s="148"/>
      <c r="W240" s="32"/>
      <c r="X240" s="120"/>
      <c r="Y240" s="120"/>
      <c r="Z240" s="120"/>
      <c r="AA240" s="73"/>
      <c r="AB240" s="32"/>
      <c r="AC240" s="170"/>
      <c r="AD240" s="170"/>
      <c r="AE240" s="489"/>
      <c r="AF240" s="2"/>
      <c r="AG240" s="2"/>
      <c r="AH240" s="2"/>
      <c r="AI240" s="2"/>
      <c r="AJ240" s="2"/>
      <c r="AK240" s="2"/>
      <c r="AL240" s="2"/>
      <c r="AM240" s="2"/>
      <c r="AN240" s="2"/>
      <c r="AO240" s="2"/>
      <c r="AP240" s="2"/>
      <c r="AQ240" s="2"/>
      <c r="AR240" s="2"/>
      <c r="AS240" s="2"/>
      <c r="AT240" s="2"/>
      <c r="AU240" s="2"/>
    </row>
    <row r="241" spans="1:47" ht="18" customHeight="1" x14ac:dyDescent="0.25">
      <c r="A241" s="583"/>
      <c r="B241" s="433"/>
      <c r="C241" s="436"/>
      <c r="D241" s="436"/>
      <c r="E241" s="436"/>
      <c r="F241" s="436"/>
      <c r="G241" s="436"/>
      <c r="H241" s="436"/>
      <c r="I241" s="436"/>
      <c r="J241" s="436"/>
      <c r="K241" s="436"/>
      <c r="L241" s="430"/>
      <c r="M241" s="430"/>
      <c r="N241" s="436"/>
      <c r="O241" s="436"/>
      <c r="P241" s="534"/>
      <c r="Q241" s="45"/>
      <c r="R241" s="311"/>
      <c r="S241" s="147"/>
      <c r="T241" s="147"/>
      <c r="U241" s="147"/>
      <c r="V241" s="148"/>
      <c r="W241" s="32"/>
      <c r="X241" s="120"/>
      <c r="Y241" s="120"/>
      <c r="Z241" s="120"/>
      <c r="AA241" s="73"/>
      <c r="AB241" s="32"/>
      <c r="AC241" s="170"/>
      <c r="AD241" s="170"/>
      <c r="AE241" s="489"/>
      <c r="AF241" s="2"/>
      <c r="AG241" s="2"/>
      <c r="AH241" s="2"/>
      <c r="AI241" s="2"/>
      <c r="AJ241" s="2"/>
      <c r="AK241" s="2"/>
      <c r="AL241" s="2"/>
      <c r="AM241" s="2"/>
      <c r="AN241" s="2"/>
      <c r="AO241" s="2"/>
      <c r="AP241" s="2"/>
      <c r="AQ241" s="2"/>
      <c r="AR241" s="2"/>
      <c r="AS241" s="2"/>
      <c r="AT241" s="2"/>
      <c r="AU241" s="2"/>
    </row>
    <row r="242" spans="1:47" ht="18" customHeight="1" x14ac:dyDescent="0.25">
      <c r="A242" s="583"/>
      <c r="B242" s="433"/>
      <c r="C242" s="436"/>
      <c r="D242" s="436"/>
      <c r="E242" s="436"/>
      <c r="F242" s="436"/>
      <c r="G242" s="436"/>
      <c r="H242" s="436"/>
      <c r="I242" s="436"/>
      <c r="J242" s="436"/>
      <c r="K242" s="436"/>
      <c r="L242" s="430"/>
      <c r="M242" s="430"/>
      <c r="N242" s="441"/>
      <c r="O242" s="441"/>
      <c r="P242" s="534"/>
      <c r="Q242" s="45"/>
      <c r="R242" s="311"/>
      <c r="S242" s="147"/>
      <c r="T242" s="147"/>
      <c r="U242" s="147"/>
      <c r="V242" s="148"/>
      <c r="W242" s="32"/>
      <c r="X242" s="120"/>
      <c r="Y242" s="120"/>
      <c r="Z242" s="120"/>
      <c r="AA242" s="73"/>
      <c r="AB242" s="32"/>
      <c r="AC242" s="170"/>
      <c r="AD242" s="170"/>
      <c r="AE242" s="489"/>
      <c r="AF242" s="2"/>
      <c r="AG242" s="2"/>
      <c r="AH242" s="2"/>
      <c r="AI242" s="2"/>
      <c r="AJ242" s="2"/>
      <c r="AK242" s="2"/>
      <c r="AL242" s="2"/>
      <c r="AM242" s="2"/>
      <c r="AN242" s="2"/>
      <c r="AO242" s="2"/>
      <c r="AP242" s="2"/>
      <c r="AQ242" s="2"/>
      <c r="AR242" s="2"/>
      <c r="AS242" s="2"/>
      <c r="AT242" s="2"/>
      <c r="AU242" s="2"/>
    </row>
    <row r="243" spans="1:47" ht="18" customHeight="1" x14ac:dyDescent="0.25">
      <c r="A243" s="583"/>
      <c r="B243" s="433"/>
      <c r="C243" s="436"/>
      <c r="D243" s="436"/>
      <c r="E243" s="436"/>
      <c r="F243" s="436"/>
      <c r="G243" s="436"/>
      <c r="H243" s="436"/>
      <c r="I243" s="436"/>
      <c r="J243" s="436"/>
      <c r="K243" s="436"/>
      <c r="L243" s="430"/>
      <c r="M243" s="430"/>
      <c r="N243" s="528" t="s">
        <v>373</v>
      </c>
      <c r="O243" s="528" t="s">
        <v>374</v>
      </c>
      <c r="P243" s="534"/>
      <c r="Q243" s="45"/>
      <c r="R243" s="311"/>
      <c r="S243" s="147"/>
      <c r="T243" s="147"/>
      <c r="U243" s="147"/>
      <c r="V243" s="148"/>
      <c r="W243" s="32"/>
      <c r="X243" s="120"/>
      <c r="Y243" s="120"/>
      <c r="Z243" s="120"/>
      <c r="AA243" s="73"/>
      <c r="AB243" s="32"/>
      <c r="AC243" s="170"/>
      <c r="AD243" s="170"/>
      <c r="AE243" s="489"/>
      <c r="AF243" s="2"/>
      <c r="AG243" s="2"/>
      <c r="AH243" s="2"/>
      <c r="AI243" s="2"/>
      <c r="AJ243" s="2"/>
      <c r="AK243" s="2"/>
      <c r="AL243" s="2"/>
      <c r="AM243" s="2"/>
      <c r="AN243" s="2"/>
      <c r="AO243" s="2"/>
      <c r="AP243" s="2"/>
      <c r="AQ243" s="2"/>
      <c r="AR243" s="2"/>
      <c r="AS243" s="2"/>
      <c r="AT243" s="2"/>
      <c r="AU243" s="2"/>
    </row>
    <row r="244" spans="1:47" ht="18" customHeight="1" x14ac:dyDescent="0.25">
      <c r="A244" s="583"/>
      <c r="B244" s="433"/>
      <c r="C244" s="436"/>
      <c r="D244" s="436"/>
      <c r="E244" s="436"/>
      <c r="F244" s="436"/>
      <c r="G244" s="436"/>
      <c r="H244" s="436"/>
      <c r="I244" s="436"/>
      <c r="J244" s="436"/>
      <c r="K244" s="436"/>
      <c r="L244" s="430"/>
      <c r="M244" s="430"/>
      <c r="N244" s="436"/>
      <c r="O244" s="436"/>
      <c r="P244" s="534"/>
      <c r="Q244" s="45"/>
      <c r="R244" s="311"/>
      <c r="S244" s="147"/>
      <c r="T244" s="147"/>
      <c r="U244" s="147"/>
      <c r="V244" s="148"/>
      <c r="W244" s="32"/>
      <c r="X244" s="120"/>
      <c r="Y244" s="120"/>
      <c r="Z244" s="120"/>
      <c r="AA244" s="73"/>
      <c r="AB244" s="32"/>
      <c r="AC244" s="170"/>
      <c r="AD244" s="170"/>
      <c r="AE244" s="489"/>
      <c r="AF244" s="2"/>
      <c r="AG244" s="2"/>
      <c r="AH244" s="2"/>
      <c r="AI244" s="2"/>
      <c r="AJ244" s="2"/>
      <c r="AK244" s="2"/>
      <c r="AL244" s="2"/>
      <c r="AM244" s="2"/>
      <c r="AN244" s="2"/>
      <c r="AO244" s="2"/>
      <c r="AP244" s="2"/>
      <c r="AQ244" s="2"/>
      <c r="AR244" s="2"/>
      <c r="AS244" s="2"/>
      <c r="AT244" s="2"/>
      <c r="AU244" s="2"/>
    </row>
    <row r="245" spans="1:47" ht="18" customHeight="1" x14ac:dyDescent="0.25">
      <c r="A245" s="583"/>
      <c r="B245" s="433"/>
      <c r="C245" s="436"/>
      <c r="D245" s="436"/>
      <c r="E245" s="436"/>
      <c r="F245" s="436"/>
      <c r="G245" s="436"/>
      <c r="H245" s="436"/>
      <c r="I245" s="436"/>
      <c r="J245" s="436"/>
      <c r="K245" s="436"/>
      <c r="L245" s="430"/>
      <c r="M245" s="430"/>
      <c r="N245" s="436"/>
      <c r="O245" s="436"/>
      <c r="P245" s="534"/>
      <c r="Q245" s="45"/>
      <c r="R245" s="311"/>
      <c r="S245" s="147"/>
      <c r="T245" s="147"/>
      <c r="U245" s="147"/>
      <c r="V245" s="148"/>
      <c r="W245" s="32"/>
      <c r="X245" s="120"/>
      <c r="Y245" s="120"/>
      <c r="Z245" s="120"/>
      <c r="AA245" s="73"/>
      <c r="AB245" s="32"/>
      <c r="AC245" s="170"/>
      <c r="AD245" s="170"/>
      <c r="AE245" s="489"/>
      <c r="AF245" s="2"/>
      <c r="AG245" s="2"/>
      <c r="AH245" s="2"/>
      <c r="AI245" s="2"/>
      <c r="AJ245" s="2"/>
      <c r="AK245" s="2"/>
      <c r="AL245" s="2"/>
      <c r="AM245" s="2"/>
      <c r="AN245" s="2"/>
      <c r="AO245" s="2"/>
      <c r="AP245" s="2"/>
      <c r="AQ245" s="2"/>
      <c r="AR245" s="2"/>
      <c r="AS245" s="2"/>
      <c r="AT245" s="2"/>
      <c r="AU245" s="2"/>
    </row>
    <row r="246" spans="1:47" ht="18" customHeight="1" x14ac:dyDescent="0.25">
      <c r="A246" s="583"/>
      <c r="B246" s="433"/>
      <c r="C246" s="436"/>
      <c r="D246" s="436"/>
      <c r="E246" s="436"/>
      <c r="F246" s="436"/>
      <c r="G246" s="436"/>
      <c r="H246" s="436"/>
      <c r="I246" s="436"/>
      <c r="J246" s="436"/>
      <c r="K246" s="436"/>
      <c r="L246" s="446"/>
      <c r="M246" s="446"/>
      <c r="N246" s="437"/>
      <c r="O246" s="437"/>
      <c r="P246" s="535"/>
      <c r="Q246" s="45"/>
      <c r="R246" s="311"/>
      <c r="S246" s="147"/>
      <c r="T246" s="147"/>
      <c r="U246" s="147"/>
      <c r="V246" s="148"/>
      <c r="W246" s="32"/>
      <c r="X246" s="120"/>
      <c r="Y246" s="120"/>
      <c r="Z246" s="120"/>
      <c r="AA246" s="73"/>
      <c r="AB246" s="32"/>
      <c r="AC246" s="170"/>
      <c r="AD246" s="170"/>
      <c r="AE246" s="489"/>
      <c r="AF246" s="2"/>
      <c r="AG246" s="2"/>
      <c r="AH246" s="2"/>
      <c r="AI246" s="2"/>
      <c r="AJ246" s="2"/>
      <c r="AK246" s="2"/>
      <c r="AL246" s="2"/>
      <c r="AM246" s="2"/>
      <c r="AN246" s="2"/>
      <c r="AO246" s="2"/>
      <c r="AP246" s="2"/>
      <c r="AQ246" s="2"/>
      <c r="AR246" s="2"/>
      <c r="AS246" s="2"/>
      <c r="AT246" s="2"/>
      <c r="AU246" s="2"/>
    </row>
    <row r="247" spans="1:47" ht="73.5" customHeight="1" x14ac:dyDescent="0.25">
      <c r="A247" s="583"/>
      <c r="B247" s="433"/>
      <c r="C247" s="436"/>
      <c r="D247" s="436"/>
      <c r="E247" s="436"/>
      <c r="F247" s="436"/>
      <c r="G247" s="436"/>
      <c r="H247" s="436"/>
      <c r="I247" s="436"/>
      <c r="J247" s="436"/>
      <c r="K247" s="436"/>
      <c r="L247" s="429">
        <v>4</v>
      </c>
      <c r="M247" s="429">
        <v>34</v>
      </c>
      <c r="N247" s="444" t="s">
        <v>375</v>
      </c>
      <c r="O247" s="444" t="s">
        <v>376</v>
      </c>
      <c r="P247" s="537" t="s">
        <v>377</v>
      </c>
      <c r="Q247" s="45"/>
      <c r="R247" s="311"/>
      <c r="S247" s="147"/>
      <c r="T247" s="147"/>
      <c r="U247" s="147"/>
      <c r="V247" s="148"/>
      <c r="W247" s="32"/>
      <c r="X247" s="120"/>
      <c r="Y247" s="120"/>
      <c r="Z247" s="120"/>
      <c r="AA247" s="73"/>
      <c r="AB247" s="32"/>
      <c r="AC247" s="170"/>
      <c r="AD247" s="170"/>
      <c r="AE247" s="489"/>
      <c r="AF247" s="2"/>
      <c r="AG247" s="2"/>
      <c r="AH247" s="2"/>
      <c r="AI247" s="2"/>
      <c r="AJ247" s="2"/>
      <c r="AK247" s="2"/>
      <c r="AL247" s="2"/>
      <c r="AM247" s="2"/>
      <c r="AN247" s="2"/>
      <c r="AO247" s="2"/>
      <c r="AP247" s="2"/>
      <c r="AQ247" s="2"/>
      <c r="AR247" s="2"/>
      <c r="AS247" s="2"/>
      <c r="AT247" s="2"/>
      <c r="AU247" s="2"/>
    </row>
    <row r="248" spans="1:47" ht="73.5" customHeight="1" x14ac:dyDescent="0.25">
      <c r="A248" s="583"/>
      <c r="B248" s="433"/>
      <c r="C248" s="436"/>
      <c r="D248" s="436"/>
      <c r="E248" s="436"/>
      <c r="F248" s="436"/>
      <c r="G248" s="436"/>
      <c r="H248" s="436"/>
      <c r="I248" s="436"/>
      <c r="J248" s="436"/>
      <c r="K248" s="436"/>
      <c r="L248" s="430"/>
      <c r="M248" s="430"/>
      <c r="N248" s="436"/>
      <c r="O248" s="436"/>
      <c r="P248" s="451"/>
      <c r="Q248" s="45"/>
      <c r="R248" s="311"/>
      <c r="S248" s="147"/>
      <c r="T248" s="147"/>
      <c r="U248" s="147"/>
      <c r="V248" s="148"/>
      <c r="W248" s="32"/>
      <c r="X248" s="120"/>
      <c r="Y248" s="120"/>
      <c r="Z248" s="120"/>
      <c r="AA248" s="73"/>
      <c r="AB248" s="32"/>
      <c r="AC248" s="170"/>
      <c r="AD248" s="170"/>
      <c r="AE248" s="489"/>
      <c r="AF248" s="2"/>
      <c r="AG248" s="2"/>
      <c r="AH248" s="2"/>
      <c r="AI248" s="2"/>
      <c r="AJ248" s="2"/>
      <c r="AK248" s="2"/>
      <c r="AL248" s="2"/>
      <c r="AM248" s="2"/>
      <c r="AN248" s="2"/>
      <c r="AO248" s="2"/>
      <c r="AP248" s="2"/>
      <c r="AQ248" s="2"/>
      <c r="AR248" s="2"/>
      <c r="AS248" s="2"/>
      <c r="AT248" s="2"/>
      <c r="AU248" s="2"/>
    </row>
    <row r="249" spans="1:47" ht="73.5" customHeight="1" x14ac:dyDescent="0.25">
      <c r="A249" s="583"/>
      <c r="B249" s="433"/>
      <c r="C249" s="436"/>
      <c r="D249" s="436"/>
      <c r="E249" s="436"/>
      <c r="F249" s="436"/>
      <c r="G249" s="436"/>
      <c r="H249" s="436"/>
      <c r="I249" s="436"/>
      <c r="J249" s="436"/>
      <c r="K249" s="436"/>
      <c r="L249" s="430"/>
      <c r="M249" s="430"/>
      <c r="N249" s="436"/>
      <c r="O249" s="436"/>
      <c r="P249" s="451"/>
      <c r="Q249" s="45"/>
      <c r="R249" s="311"/>
      <c r="S249" s="147"/>
      <c r="T249" s="147"/>
      <c r="U249" s="147"/>
      <c r="V249" s="148"/>
      <c r="W249" s="32"/>
      <c r="X249" s="120"/>
      <c r="Y249" s="120"/>
      <c r="Z249" s="120"/>
      <c r="AA249" s="73"/>
      <c r="AB249" s="32"/>
      <c r="AC249" s="170"/>
      <c r="AD249" s="170"/>
      <c r="AE249" s="489"/>
      <c r="AF249" s="2"/>
      <c r="AG249" s="2"/>
      <c r="AH249" s="2"/>
      <c r="AI249" s="2"/>
      <c r="AJ249" s="2"/>
      <c r="AK249" s="2"/>
      <c r="AL249" s="2"/>
      <c r="AM249" s="2"/>
      <c r="AN249" s="2"/>
      <c r="AO249" s="2"/>
      <c r="AP249" s="2"/>
      <c r="AQ249" s="2"/>
      <c r="AR249" s="2"/>
      <c r="AS249" s="2"/>
      <c r="AT249" s="2"/>
      <c r="AU249" s="2"/>
    </row>
    <row r="250" spans="1:47" ht="73.5" customHeight="1" x14ac:dyDescent="0.25">
      <c r="A250" s="583"/>
      <c r="B250" s="433"/>
      <c r="C250" s="436"/>
      <c r="D250" s="436"/>
      <c r="E250" s="436"/>
      <c r="F250" s="436"/>
      <c r="G250" s="436"/>
      <c r="H250" s="436"/>
      <c r="I250" s="436"/>
      <c r="J250" s="436"/>
      <c r="K250" s="436"/>
      <c r="L250" s="430"/>
      <c r="M250" s="430"/>
      <c r="N250" s="436"/>
      <c r="O250" s="436"/>
      <c r="P250" s="451"/>
      <c r="Q250" s="45"/>
      <c r="R250" s="311"/>
      <c r="S250" s="147"/>
      <c r="T250" s="147"/>
      <c r="U250" s="147"/>
      <c r="V250" s="148"/>
      <c r="W250" s="32"/>
      <c r="X250" s="120"/>
      <c r="Y250" s="120"/>
      <c r="Z250" s="120"/>
      <c r="AA250" s="73"/>
      <c r="AB250" s="32"/>
      <c r="AC250" s="170"/>
      <c r="AD250" s="170"/>
      <c r="AE250" s="489"/>
      <c r="AF250" s="2"/>
      <c r="AG250" s="2"/>
      <c r="AH250" s="2"/>
      <c r="AI250" s="2"/>
      <c r="AJ250" s="2"/>
      <c r="AK250" s="2"/>
      <c r="AL250" s="2"/>
      <c r="AM250" s="2"/>
      <c r="AN250" s="2"/>
      <c r="AO250" s="2"/>
      <c r="AP250" s="2"/>
      <c r="AQ250" s="2"/>
      <c r="AR250" s="2"/>
      <c r="AS250" s="2"/>
      <c r="AT250" s="2"/>
      <c r="AU250" s="2"/>
    </row>
    <row r="251" spans="1:47" ht="73.5" customHeight="1" x14ac:dyDescent="0.25">
      <c r="A251" s="583"/>
      <c r="B251" s="433"/>
      <c r="C251" s="436"/>
      <c r="D251" s="436"/>
      <c r="E251" s="436"/>
      <c r="F251" s="436"/>
      <c r="G251" s="436"/>
      <c r="H251" s="436"/>
      <c r="I251" s="436"/>
      <c r="J251" s="436"/>
      <c r="K251" s="436"/>
      <c r="L251" s="431"/>
      <c r="M251" s="431"/>
      <c r="N251" s="441"/>
      <c r="O251" s="441"/>
      <c r="P251" s="452"/>
      <c r="Q251" s="45"/>
      <c r="R251" s="311"/>
      <c r="S251" s="147"/>
      <c r="T251" s="147"/>
      <c r="U251" s="147"/>
      <c r="V251" s="148"/>
      <c r="W251" s="32"/>
      <c r="X251" s="120"/>
      <c r="Y251" s="120"/>
      <c r="Z251" s="120"/>
      <c r="AA251" s="73"/>
      <c r="AB251" s="32"/>
      <c r="AC251" s="170"/>
      <c r="AD251" s="170"/>
      <c r="AE251" s="489"/>
      <c r="AF251" s="2"/>
      <c r="AG251" s="2"/>
      <c r="AH251" s="2"/>
      <c r="AI251" s="2"/>
      <c r="AJ251" s="2"/>
      <c r="AK251" s="2"/>
      <c r="AL251" s="2"/>
      <c r="AM251" s="2"/>
      <c r="AN251" s="2"/>
      <c r="AO251" s="2"/>
      <c r="AP251" s="2"/>
      <c r="AQ251" s="2"/>
      <c r="AR251" s="2"/>
      <c r="AS251" s="2"/>
      <c r="AT251" s="2"/>
      <c r="AU251" s="2"/>
    </row>
    <row r="252" spans="1:47" ht="74.25" customHeight="1" x14ac:dyDescent="0.25">
      <c r="A252" s="584"/>
      <c r="B252" s="433"/>
      <c r="C252" s="436"/>
      <c r="D252" s="436"/>
      <c r="E252" s="436"/>
      <c r="F252" s="436"/>
      <c r="G252" s="436"/>
      <c r="H252" s="436"/>
      <c r="I252" s="436"/>
      <c r="J252" s="436"/>
      <c r="K252" s="436"/>
      <c r="L252" s="445">
        <v>6</v>
      </c>
      <c r="M252" s="445">
        <v>9</v>
      </c>
      <c r="N252" s="435" t="s">
        <v>378</v>
      </c>
      <c r="O252" s="435" t="s">
        <v>379</v>
      </c>
      <c r="P252" s="533" t="s">
        <v>380</v>
      </c>
      <c r="Q252" s="26"/>
      <c r="R252" s="309"/>
      <c r="S252" s="27"/>
      <c r="T252" s="133"/>
      <c r="U252" s="134"/>
      <c r="V252" s="148"/>
      <c r="W252" s="32"/>
      <c r="X252" s="68"/>
      <c r="Y252" s="68"/>
      <c r="Z252" s="68"/>
      <c r="AA252" s="34"/>
      <c r="AB252" s="32"/>
      <c r="AC252" s="170"/>
      <c r="AD252" s="170"/>
      <c r="AE252" s="489"/>
      <c r="AF252" s="2"/>
      <c r="AG252" s="2"/>
      <c r="AH252" s="2"/>
      <c r="AI252" s="2"/>
      <c r="AJ252" s="2"/>
      <c r="AK252" s="2"/>
      <c r="AL252" s="2"/>
      <c r="AM252" s="2"/>
      <c r="AN252" s="2"/>
      <c r="AO252" s="2"/>
      <c r="AP252" s="2"/>
      <c r="AQ252" s="2"/>
      <c r="AR252" s="2"/>
      <c r="AS252" s="2"/>
      <c r="AT252" s="2"/>
      <c r="AU252" s="2"/>
    </row>
    <row r="253" spans="1:47" ht="74.25" customHeight="1" x14ac:dyDescent="0.25">
      <c r="A253" s="585" t="s">
        <v>188</v>
      </c>
      <c r="B253" s="433"/>
      <c r="C253" s="436"/>
      <c r="D253" s="436"/>
      <c r="E253" s="436"/>
      <c r="F253" s="436"/>
      <c r="G253" s="436"/>
      <c r="H253" s="436"/>
      <c r="I253" s="436"/>
      <c r="J253" s="436"/>
      <c r="K253" s="436"/>
      <c r="L253" s="430"/>
      <c r="M253" s="430"/>
      <c r="N253" s="436"/>
      <c r="O253" s="436"/>
      <c r="P253" s="534"/>
      <c r="Q253" s="45"/>
      <c r="R253" s="311"/>
      <c r="S253" s="147"/>
      <c r="T253" s="147"/>
      <c r="U253" s="147"/>
      <c r="V253" s="148"/>
      <c r="W253" s="32"/>
      <c r="X253" s="47"/>
      <c r="Y253" s="47"/>
      <c r="Z253" s="68"/>
      <c r="AA253" s="34"/>
      <c r="AB253" s="32"/>
      <c r="AC253" s="170"/>
      <c r="AD253" s="170"/>
      <c r="AE253" s="489"/>
      <c r="AF253" s="2"/>
      <c r="AG253" s="2"/>
      <c r="AH253" s="2"/>
      <c r="AI253" s="2"/>
      <c r="AJ253" s="2"/>
      <c r="AK253" s="2"/>
      <c r="AL253" s="2"/>
      <c r="AM253" s="2"/>
      <c r="AN253" s="2"/>
      <c r="AO253" s="2"/>
      <c r="AP253" s="2"/>
      <c r="AQ253" s="2"/>
      <c r="AR253" s="2"/>
      <c r="AS253" s="2"/>
      <c r="AT253" s="2"/>
      <c r="AU253" s="2"/>
    </row>
    <row r="254" spans="1:47" ht="74.25" customHeight="1" x14ac:dyDescent="0.25">
      <c r="A254" s="583"/>
      <c r="B254" s="433"/>
      <c r="C254" s="436"/>
      <c r="D254" s="436"/>
      <c r="E254" s="436"/>
      <c r="F254" s="436"/>
      <c r="G254" s="436"/>
      <c r="H254" s="436"/>
      <c r="I254" s="436"/>
      <c r="J254" s="436"/>
      <c r="K254" s="436"/>
      <c r="L254" s="430"/>
      <c r="M254" s="430"/>
      <c r="N254" s="436"/>
      <c r="O254" s="436"/>
      <c r="P254" s="534"/>
      <c r="Q254" s="45"/>
      <c r="R254" s="311"/>
      <c r="S254" s="147"/>
      <c r="T254" s="147"/>
      <c r="U254" s="147"/>
      <c r="V254" s="148"/>
      <c r="W254" s="32"/>
      <c r="X254" s="120"/>
      <c r="Y254" s="120"/>
      <c r="Z254" s="120"/>
      <c r="AA254" s="73"/>
      <c r="AB254" s="32"/>
      <c r="AC254" s="170"/>
      <c r="AD254" s="170"/>
      <c r="AE254" s="489"/>
      <c r="AF254" s="2"/>
      <c r="AG254" s="2"/>
      <c r="AH254" s="2"/>
      <c r="AI254" s="2"/>
      <c r="AJ254" s="2"/>
      <c r="AK254" s="2"/>
      <c r="AL254" s="2"/>
      <c r="AM254" s="2"/>
      <c r="AN254" s="2"/>
      <c r="AO254" s="2"/>
      <c r="AP254" s="2"/>
      <c r="AQ254" s="2"/>
      <c r="AR254" s="2"/>
      <c r="AS254" s="2"/>
      <c r="AT254" s="2"/>
      <c r="AU254" s="2"/>
    </row>
    <row r="255" spans="1:47" ht="74.25" customHeight="1" x14ac:dyDescent="0.25">
      <c r="A255" s="583"/>
      <c r="B255" s="433"/>
      <c r="C255" s="436"/>
      <c r="D255" s="436"/>
      <c r="E255" s="436"/>
      <c r="F255" s="436"/>
      <c r="G255" s="436"/>
      <c r="H255" s="436"/>
      <c r="I255" s="436"/>
      <c r="J255" s="436"/>
      <c r="K255" s="436"/>
      <c r="L255" s="430"/>
      <c r="M255" s="430"/>
      <c r="N255" s="436"/>
      <c r="O255" s="436"/>
      <c r="P255" s="534"/>
      <c r="Q255" s="45"/>
      <c r="R255" s="311"/>
      <c r="S255" s="147"/>
      <c r="T255" s="147"/>
      <c r="U255" s="147"/>
      <c r="V255" s="148"/>
      <c r="W255" s="32"/>
      <c r="X255" s="120"/>
      <c r="Y255" s="120"/>
      <c r="Z255" s="120"/>
      <c r="AA255" s="73"/>
      <c r="AB255" s="32"/>
      <c r="AC255" s="170"/>
      <c r="AD255" s="170"/>
      <c r="AE255" s="489"/>
      <c r="AF255" s="2"/>
      <c r="AG255" s="2"/>
      <c r="AH255" s="2"/>
      <c r="AI255" s="2"/>
      <c r="AJ255" s="2"/>
      <c r="AK255" s="2"/>
      <c r="AL255" s="2"/>
      <c r="AM255" s="2"/>
      <c r="AN255" s="2"/>
      <c r="AO255" s="2"/>
      <c r="AP255" s="2"/>
      <c r="AQ255" s="2"/>
      <c r="AR255" s="2"/>
      <c r="AS255" s="2"/>
      <c r="AT255" s="2"/>
      <c r="AU255" s="2"/>
    </row>
    <row r="256" spans="1:47" ht="74.25" customHeight="1" x14ac:dyDescent="0.25">
      <c r="A256" s="583"/>
      <c r="B256" s="433"/>
      <c r="C256" s="436"/>
      <c r="D256" s="436"/>
      <c r="E256" s="436"/>
      <c r="F256" s="436"/>
      <c r="G256" s="436"/>
      <c r="H256" s="436"/>
      <c r="I256" s="436"/>
      <c r="J256" s="436"/>
      <c r="K256" s="436"/>
      <c r="L256" s="446"/>
      <c r="M256" s="446"/>
      <c r="N256" s="437"/>
      <c r="O256" s="437"/>
      <c r="P256" s="535"/>
      <c r="Q256" s="45"/>
      <c r="R256" s="311"/>
      <c r="S256" s="147"/>
      <c r="T256" s="147"/>
      <c r="U256" s="147"/>
      <c r="V256" s="148"/>
      <c r="W256" s="32"/>
      <c r="X256" s="120"/>
      <c r="Y256" s="120"/>
      <c r="Z256" s="120"/>
      <c r="AA256" s="73"/>
      <c r="AB256" s="32"/>
      <c r="AC256" s="170"/>
      <c r="AD256" s="170"/>
      <c r="AE256" s="489"/>
      <c r="AF256" s="2"/>
      <c r="AG256" s="2"/>
      <c r="AH256" s="2"/>
      <c r="AI256" s="2"/>
      <c r="AJ256" s="2"/>
      <c r="AK256" s="2"/>
      <c r="AL256" s="2"/>
      <c r="AM256" s="2"/>
      <c r="AN256" s="2"/>
      <c r="AO256" s="2"/>
      <c r="AP256" s="2"/>
      <c r="AQ256" s="2"/>
      <c r="AR256" s="2"/>
      <c r="AS256" s="2"/>
      <c r="AT256" s="2"/>
      <c r="AU256" s="2"/>
    </row>
    <row r="257" spans="1:47" ht="75" customHeight="1" x14ac:dyDescent="0.25">
      <c r="A257" s="583"/>
      <c r="B257" s="433"/>
      <c r="C257" s="436"/>
      <c r="D257" s="436"/>
      <c r="E257" s="436"/>
      <c r="F257" s="436"/>
      <c r="G257" s="436"/>
      <c r="H257" s="436"/>
      <c r="I257" s="436"/>
      <c r="J257" s="436"/>
      <c r="K257" s="436"/>
      <c r="L257" s="429">
        <v>4</v>
      </c>
      <c r="M257" s="429">
        <v>34</v>
      </c>
      <c r="N257" s="444" t="s">
        <v>381</v>
      </c>
      <c r="O257" s="444" t="s">
        <v>382</v>
      </c>
      <c r="P257" s="557" t="s">
        <v>383</v>
      </c>
      <c r="Q257" s="45"/>
      <c r="R257" s="311"/>
      <c r="S257" s="147"/>
      <c r="T257" s="147"/>
      <c r="U257" s="147"/>
      <c r="V257" s="148"/>
      <c r="W257" s="32"/>
      <c r="X257" s="120"/>
      <c r="Y257" s="120"/>
      <c r="Z257" s="120"/>
      <c r="AA257" s="73"/>
      <c r="AB257" s="32"/>
      <c r="AC257" s="170"/>
      <c r="AD257" s="170"/>
      <c r="AE257" s="489"/>
      <c r="AF257" s="2"/>
      <c r="AG257" s="2"/>
      <c r="AH257" s="2"/>
      <c r="AI257" s="2"/>
      <c r="AJ257" s="2"/>
      <c r="AK257" s="2"/>
      <c r="AL257" s="2"/>
      <c r="AM257" s="2"/>
      <c r="AN257" s="2"/>
      <c r="AO257" s="2"/>
      <c r="AP257" s="2"/>
      <c r="AQ257" s="2"/>
      <c r="AR257" s="2"/>
      <c r="AS257" s="2"/>
      <c r="AT257" s="2"/>
      <c r="AU257" s="2"/>
    </row>
    <row r="258" spans="1:47" ht="75" customHeight="1" x14ac:dyDescent="0.25">
      <c r="A258" s="583"/>
      <c r="B258" s="433"/>
      <c r="C258" s="436"/>
      <c r="D258" s="436"/>
      <c r="E258" s="436"/>
      <c r="F258" s="436"/>
      <c r="G258" s="436"/>
      <c r="H258" s="436"/>
      <c r="I258" s="436"/>
      <c r="J258" s="436"/>
      <c r="K258" s="436"/>
      <c r="L258" s="430"/>
      <c r="M258" s="430"/>
      <c r="N258" s="436"/>
      <c r="O258" s="436"/>
      <c r="P258" s="534"/>
      <c r="Q258" s="45"/>
      <c r="R258" s="311"/>
      <c r="S258" s="147"/>
      <c r="T258" s="147"/>
      <c r="U258" s="147"/>
      <c r="V258" s="148"/>
      <c r="W258" s="32"/>
      <c r="X258" s="120"/>
      <c r="Y258" s="120"/>
      <c r="Z258" s="120"/>
      <c r="AA258" s="73"/>
      <c r="AB258" s="32"/>
      <c r="AC258" s="170"/>
      <c r="AD258" s="170"/>
      <c r="AE258" s="489"/>
      <c r="AF258" s="2"/>
      <c r="AG258" s="2"/>
      <c r="AH258" s="2"/>
      <c r="AI258" s="2"/>
      <c r="AJ258" s="2"/>
      <c r="AK258" s="2"/>
      <c r="AL258" s="2"/>
      <c r="AM258" s="2"/>
      <c r="AN258" s="2"/>
      <c r="AO258" s="2"/>
      <c r="AP258" s="2"/>
      <c r="AQ258" s="2"/>
      <c r="AR258" s="2"/>
      <c r="AS258" s="2"/>
      <c r="AT258" s="2"/>
      <c r="AU258" s="2"/>
    </row>
    <row r="259" spans="1:47" ht="75" customHeight="1" x14ac:dyDescent="0.25">
      <c r="A259" s="583"/>
      <c r="B259" s="433"/>
      <c r="C259" s="436"/>
      <c r="D259" s="436"/>
      <c r="E259" s="436"/>
      <c r="F259" s="436"/>
      <c r="G259" s="436"/>
      <c r="H259" s="436"/>
      <c r="I259" s="436"/>
      <c r="J259" s="436"/>
      <c r="K259" s="436"/>
      <c r="L259" s="430"/>
      <c r="M259" s="430"/>
      <c r="N259" s="436"/>
      <c r="O259" s="436"/>
      <c r="P259" s="534"/>
      <c r="Q259" s="45"/>
      <c r="R259" s="311"/>
      <c r="S259" s="147"/>
      <c r="T259" s="147"/>
      <c r="U259" s="147"/>
      <c r="V259" s="148"/>
      <c r="W259" s="32"/>
      <c r="X259" s="120"/>
      <c r="Y259" s="120"/>
      <c r="Z259" s="120"/>
      <c r="AA259" s="73"/>
      <c r="AB259" s="32"/>
      <c r="AC259" s="170"/>
      <c r="AD259" s="170"/>
      <c r="AE259" s="489"/>
      <c r="AF259" s="2"/>
      <c r="AG259" s="2"/>
      <c r="AH259" s="2"/>
      <c r="AI259" s="2"/>
      <c r="AJ259" s="2"/>
      <c r="AK259" s="2"/>
      <c r="AL259" s="2"/>
      <c r="AM259" s="2"/>
      <c r="AN259" s="2"/>
      <c r="AO259" s="2"/>
      <c r="AP259" s="2"/>
      <c r="AQ259" s="2"/>
      <c r="AR259" s="2"/>
      <c r="AS259" s="2"/>
      <c r="AT259" s="2"/>
      <c r="AU259" s="2"/>
    </row>
    <row r="260" spans="1:47" ht="75" customHeight="1" x14ac:dyDescent="0.25">
      <c r="A260" s="584"/>
      <c r="B260" s="433"/>
      <c r="C260" s="436"/>
      <c r="D260" s="436"/>
      <c r="E260" s="436"/>
      <c r="F260" s="436"/>
      <c r="G260" s="436"/>
      <c r="H260" s="436"/>
      <c r="I260" s="436"/>
      <c r="J260" s="436"/>
      <c r="K260" s="436"/>
      <c r="L260" s="430"/>
      <c r="M260" s="430"/>
      <c r="N260" s="436"/>
      <c r="O260" s="436"/>
      <c r="P260" s="534"/>
      <c r="Q260" s="45"/>
      <c r="R260" s="311"/>
      <c r="S260" s="147"/>
      <c r="T260" s="147"/>
      <c r="U260" s="147"/>
      <c r="V260" s="148"/>
      <c r="W260" s="32"/>
      <c r="X260" s="120"/>
      <c r="Y260" s="120"/>
      <c r="Z260" s="120"/>
      <c r="AA260" s="73"/>
      <c r="AB260" s="32"/>
      <c r="AC260" s="170"/>
      <c r="AD260" s="170"/>
      <c r="AE260" s="489"/>
      <c r="AF260" s="2"/>
      <c r="AG260" s="2"/>
      <c r="AH260" s="2"/>
      <c r="AI260" s="2"/>
      <c r="AJ260" s="2"/>
      <c r="AK260" s="2"/>
      <c r="AL260" s="2"/>
      <c r="AM260" s="2"/>
      <c r="AN260" s="2"/>
      <c r="AO260" s="2"/>
      <c r="AP260" s="2"/>
      <c r="AQ260" s="2"/>
      <c r="AR260" s="2"/>
      <c r="AS260" s="2"/>
      <c r="AT260" s="2"/>
      <c r="AU260" s="2"/>
    </row>
    <row r="261" spans="1:47" ht="75" customHeight="1" x14ac:dyDescent="0.25">
      <c r="A261" s="585" t="s">
        <v>188</v>
      </c>
      <c r="B261" s="433"/>
      <c r="C261" s="436"/>
      <c r="D261" s="436"/>
      <c r="E261" s="436"/>
      <c r="F261" s="436"/>
      <c r="G261" s="436"/>
      <c r="H261" s="436"/>
      <c r="I261" s="436"/>
      <c r="J261" s="436"/>
      <c r="K261" s="436"/>
      <c r="L261" s="446"/>
      <c r="M261" s="446"/>
      <c r="N261" s="437"/>
      <c r="O261" s="437"/>
      <c r="P261" s="535"/>
      <c r="Q261" s="45"/>
      <c r="R261" s="311"/>
      <c r="S261" s="147"/>
      <c r="T261" s="147"/>
      <c r="U261" s="147"/>
      <c r="V261" s="148"/>
      <c r="W261" s="32"/>
      <c r="X261" s="120"/>
      <c r="Y261" s="120"/>
      <c r="Z261" s="120"/>
      <c r="AA261" s="73"/>
      <c r="AB261" s="32"/>
      <c r="AC261" s="170"/>
      <c r="AD261" s="170"/>
      <c r="AE261" s="489"/>
      <c r="AF261" s="2"/>
      <c r="AG261" s="2"/>
      <c r="AH261" s="2"/>
      <c r="AI261" s="2"/>
      <c r="AJ261" s="2"/>
      <c r="AK261" s="2"/>
      <c r="AL261" s="2"/>
      <c r="AM261" s="2"/>
      <c r="AN261" s="2"/>
      <c r="AO261" s="2"/>
      <c r="AP261" s="2"/>
      <c r="AQ261" s="2"/>
      <c r="AR261" s="2"/>
      <c r="AS261" s="2"/>
      <c r="AT261" s="2"/>
      <c r="AU261" s="2"/>
    </row>
    <row r="262" spans="1:47" ht="18" customHeight="1" x14ac:dyDescent="0.25">
      <c r="A262" s="583"/>
      <c r="B262" s="433"/>
      <c r="C262" s="436"/>
      <c r="D262" s="436"/>
      <c r="E262" s="436"/>
      <c r="F262" s="436"/>
      <c r="G262" s="436"/>
      <c r="H262" s="436"/>
      <c r="I262" s="436"/>
      <c r="J262" s="436"/>
      <c r="K262" s="436"/>
      <c r="L262" s="429">
        <v>51</v>
      </c>
      <c r="M262" s="429">
        <v>35</v>
      </c>
      <c r="N262" s="444" t="s">
        <v>384</v>
      </c>
      <c r="O262" s="444" t="s">
        <v>385</v>
      </c>
      <c r="P262" s="558" t="s">
        <v>386</v>
      </c>
      <c r="Q262" s="45"/>
      <c r="R262" s="311"/>
      <c r="S262" s="147"/>
      <c r="T262" s="147"/>
      <c r="U262" s="147"/>
      <c r="V262" s="148"/>
      <c r="W262" s="32"/>
      <c r="X262" s="120"/>
      <c r="Y262" s="120"/>
      <c r="Z262" s="120"/>
      <c r="AA262" s="73"/>
      <c r="AB262" s="32"/>
      <c r="AC262" s="170"/>
      <c r="AD262" s="170"/>
      <c r="AE262" s="489"/>
      <c r="AF262" s="2"/>
      <c r="AG262" s="2"/>
      <c r="AH262" s="2"/>
      <c r="AI262" s="2"/>
      <c r="AJ262" s="2"/>
      <c r="AK262" s="2"/>
      <c r="AL262" s="2"/>
      <c r="AM262" s="2"/>
      <c r="AN262" s="2"/>
      <c r="AO262" s="2"/>
      <c r="AP262" s="2"/>
      <c r="AQ262" s="2"/>
      <c r="AR262" s="2"/>
      <c r="AS262" s="2"/>
      <c r="AT262" s="2"/>
      <c r="AU262" s="2"/>
    </row>
    <row r="263" spans="1:47" ht="18" customHeight="1" x14ac:dyDescent="0.25">
      <c r="A263" s="583"/>
      <c r="B263" s="433"/>
      <c r="C263" s="436"/>
      <c r="D263" s="436"/>
      <c r="E263" s="436"/>
      <c r="F263" s="436"/>
      <c r="G263" s="436"/>
      <c r="H263" s="436"/>
      <c r="I263" s="436"/>
      <c r="J263" s="436"/>
      <c r="K263" s="436"/>
      <c r="L263" s="430"/>
      <c r="M263" s="430"/>
      <c r="N263" s="436"/>
      <c r="O263" s="436"/>
      <c r="P263" s="534"/>
      <c r="Q263" s="45"/>
      <c r="R263" s="311"/>
      <c r="S263" s="147"/>
      <c r="T263" s="147"/>
      <c r="U263" s="147"/>
      <c r="V263" s="148"/>
      <c r="W263" s="32"/>
      <c r="X263" s="120"/>
      <c r="Y263" s="120"/>
      <c r="Z263" s="120"/>
      <c r="AA263" s="73"/>
      <c r="AB263" s="32"/>
      <c r="AC263" s="170"/>
      <c r="AD263" s="170"/>
      <c r="AE263" s="489"/>
      <c r="AF263" s="2"/>
      <c r="AG263" s="2"/>
      <c r="AH263" s="2"/>
      <c r="AI263" s="2"/>
      <c r="AJ263" s="2"/>
      <c r="AK263" s="2"/>
      <c r="AL263" s="2"/>
      <c r="AM263" s="2"/>
      <c r="AN263" s="2"/>
      <c r="AO263" s="2"/>
      <c r="AP263" s="2"/>
      <c r="AQ263" s="2"/>
      <c r="AR263" s="2"/>
      <c r="AS263" s="2"/>
      <c r="AT263" s="2"/>
      <c r="AU263" s="2"/>
    </row>
    <row r="264" spans="1:47" ht="18" customHeight="1" x14ac:dyDescent="0.25">
      <c r="A264" s="583"/>
      <c r="B264" s="433"/>
      <c r="C264" s="436"/>
      <c r="D264" s="436"/>
      <c r="E264" s="436"/>
      <c r="F264" s="436"/>
      <c r="G264" s="436"/>
      <c r="H264" s="436"/>
      <c r="I264" s="436"/>
      <c r="J264" s="436"/>
      <c r="K264" s="436"/>
      <c r="L264" s="430"/>
      <c r="M264" s="430"/>
      <c r="N264" s="441"/>
      <c r="O264" s="441"/>
      <c r="P264" s="534"/>
      <c r="Q264" s="45"/>
      <c r="R264" s="311"/>
      <c r="S264" s="147"/>
      <c r="T264" s="147"/>
      <c r="U264" s="147"/>
      <c r="V264" s="148"/>
      <c r="W264" s="32"/>
      <c r="X264" s="120"/>
      <c r="Y264" s="120"/>
      <c r="Z264" s="120"/>
      <c r="AA264" s="73"/>
      <c r="AB264" s="32"/>
      <c r="AC264" s="170"/>
      <c r="AD264" s="170"/>
      <c r="AE264" s="489"/>
      <c r="AF264" s="2"/>
      <c r="AG264" s="2"/>
      <c r="AH264" s="2"/>
      <c r="AI264" s="2"/>
      <c r="AJ264" s="2"/>
      <c r="AK264" s="2"/>
      <c r="AL264" s="2"/>
      <c r="AM264" s="2"/>
      <c r="AN264" s="2"/>
      <c r="AO264" s="2"/>
      <c r="AP264" s="2"/>
      <c r="AQ264" s="2"/>
      <c r="AR264" s="2"/>
      <c r="AS264" s="2"/>
      <c r="AT264" s="2"/>
      <c r="AU264" s="2"/>
    </row>
    <row r="265" spans="1:47" ht="18" customHeight="1" x14ac:dyDescent="0.25">
      <c r="A265" s="583"/>
      <c r="B265" s="433"/>
      <c r="C265" s="436"/>
      <c r="D265" s="436"/>
      <c r="E265" s="436"/>
      <c r="F265" s="436"/>
      <c r="G265" s="436"/>
      <c r="H265" s="436"/>
      <c r="I265" s="436"/>
      <c r="J265" s="436"/>
      <c r="K265" s="436"/>
      <c r="L265" s="430"/>
      <c r="M265" s="430"/>
      <c r="N265" s="528" t="s">
        <v>387</v>
      </c>
      <c r="O265" s="528" t="s">
        <v>388</v>
      </c>
      <c r="P265" s="534"/>
      <c r="Q265" s="45"/>
      <c r="R265" s="311"/>
      <c r="S265" s="147"/>
      <c r="T265" s="147"/>
      <c r="U265" s="147"/>
      <c r="V265" s="148"/>
      <c r="W265" s="32"/>
      <c r="X265" s="120"/>
      <c r="Y265" s="120"/>
      <c r="Z265" s="120"/>
      <c r="AA265" s="73"/>
      <c r="AB265" s="32"/>
      <c r="AC265" s="170"/>
      <c r="AD265" s="170"/>
      <c r="AE265" s="489"/>
      <c r="AF265" s="2"/>
      <c r="AG265" s="2"/>
      <c r="AH265" s="2"/>
      <c r="AI265" s="2"/>
      <c r="AJ265" s="2"/>
      <c r="AK265" s="2"/>
      <c r="AL265" s="2"/>
      <c r="AM265" s="2"/>
      <c r="AN265" s="2"/>
      <c r="AO265" s="2"/>
      <c r="AP265" s="2"/>
      <c r="AQ265" s="2"/>
      <c r="AR265" s="2"/>
      <c r="AS265" s="2"/>
      <c r="AT265" s="2"/>
      <c r="AU265" s="2"/>
    </row>
    <row r="266" spans="1:47" ht="18" customHeight="1" x14ac:dyDescent="0.25">
      <c r="A266" s="583"/>
      <c r="B266" s="433"/>
      <c r="C266" s="436"/>
      <c r="D266" s="436"/>
      <c r="E266" s="436"/>
      <c r="F266" s="436"/>
      <c r="G266" s="436"/>
      <c r="H266" s="436"/>
      <c r="I266" s="436"/>
      <c r="J266" s="436"/>
      <c r="K266" s="436"/>
      <c r="L266" s="430"/>
      <c r="M266" s="430"/>
      <c r="N266" s="436"/>
      <c r="O266" s="436"/>
      <c r="P266" s="534"/>
      <c r="Q266" s="45"/>
      <c r="R266" s="311"/>
      <c r="S266" s="147"/>
      <c r="T266" s="147"/>
      <c r="U266" s="147"/>
      <c r="V266" s="148"/>
      <c r="W266" s="32"/>
      <c r="X266" s="120"/>
      <c r="Y266" s="120"/>
      <c r="Z266" s="120"/>
      <c r="AA266" s="73"/>
      <c r="AB266" s="32"/>
      <c r="AC266" s="170"/>
      <c r="AD266" s="170"/>
      <c r="AE266" s="489"/>
      <c r="AF266" s="2"/>
      <c r="AG266" s="2"/>
      <c r="AH266" s="2"/>
      <c r="AI266" s="2"/>
      <c r="AJ266" s="2"/>
      <c r="AK266" s="2"/>
      <c r="AL266" s="2"/>
      <c r="AM266" s="2"/>
      <c r="AN266" s="2"/>
      <c r="AO266" s="2"/>
      <c r="AP266" s="2"/>
      <c r="AQ266" s="2"/>
      <c r="AR266" s="2"/>
      <c r="AS266" s="2"/>
      <c r="AT266" s="2"/>
      <c r="AU266" s="2"/>
    </row>
    <row r="267" spans="1:47" ht="18" customHeight="1" x14ac:dyDescent="0.25">
      <c r="A267" s="583"/>
      <c r="B267" s="433"/>
      <c r="C267" s="436"/>
      <c r="D267" s="436"/>
      <c r="E267" s="436"/>
      <c r="F267" s="436"/>
      <c r="G267" s="436"/>
      <c r="H267" s="436"/>
      <c r="I267" s="436"/>
      <c r="J267" s="436"/>
      <c r="K267" s="436"/>
      <c r="L267" s="430"/>
      <c r="M267" s="430"/>
      <c r="N267" s="441"/>
      <c r="O267" s="441"/>
      <c r="P267" s="534"/>
      <c r="Q267" s="45"/>
      <c r="R267" s="311"/>
      <c r="S267" s="147"/>
      <c r="T267" s="147"/>
      <c r="U267" s="147"/>
      <c r="V267" s="148"/>
      <c r="W267" s="32"/>
      <c r="X267" s="120"/>
      <c r="Y267" s="120"/>
      <c r="Z267" s="120"/>
      <c r="AA267" s="73"/>
      <c r="AB267" s="32"/>
      <c r="AC267" s="170"/>
      <c r="AD267" s="170"/>
      <c r="AE267" s="489"/>
      <c r="AF267" s="2"/>
      <c r="AG267" s="2"/>
      <c r="AH267" s="2"/>
      <c r="AI267" s="2"/>
      <c r="AJ267" s="2"/>
      <c r="AK267" s="2"/>
      <c r="AL267" s="2"/>
      <c r="AM267" s="2"/>
      <c r="AN267" s="2"/>
      <c r="AO267" s="2"/>
      <c r="AP267" s="2"/>
      <c r="AQ267" s="2"/>
      <c r="AR267" s="2"/>
      <c r="AS267" s="2"/>
      <c r="AT267" s="2"/>
      <c r="AU267" s="2"/>
    </row>
    <row r="268" spans="1:47" ht="18" customHeight="1" x14ac:dyDescent="0.25">
      <c r="A268" s="583"/>
      <c r="B268" s="433"/>
      <c r="C268" s="436"/>
      <c r="D268" s="436"/>
      <c r="E268" s="436"/>
      <c r="F268" s="436"/>
      <c r="G268" s="436"/>
      <c r="H268" s="436"/>
      <c r="I268" s="436"/>
      <c r="J268" s="436"/>
      <c r="K268" s="436"/>
      <c r="L268" s="430"/>
      <c r="M268" s="430"/>
      <c r="N268" s="528" t="s">
        <v>389</v>
      </c>
      <c r="O268" s="528" t="s">
        <v>390</v>
      </c>
      <c r="P268" s="534"/>
      <c r="Q268" s="45"/>
      <c r="R268" s="311"/>
      <c r="S268" s="147"/>
      <c r="T268" s="147"/>
      <c r="U268" s="147"/>
      <c r="V268" s="148"/>
      <c r="W268" s="32"/>
      <c r="X268" s="120"/>
      <c r="Y268" s="120"/>
      <c r="Z268" s="120"/>
      <c r="AA268" s="73"/>
      <c r="AB268" s="32"/>
      <c r="AC268" s="170"/>
      <c r="AD268" s="170"/>
      <c r="AE268" s="489"/>
      <c r="AF268" s="2"/>
      <c r="AG268" s="2"/>
      <c r="AH268" s="2"/>
      <c r="AI268" s="2"/>
      <c r="AJ268" s="2"/>
      <c r="AK268" s="2"/>
      <c r="AL268" s="2"/>
      <c r="AM268" s="2"/>
      <c r="AN268" s="2"/>
      <c r="AO268" s="2"/>
      <c r="AP268" s="2"/>
      <c r="AQ268" s="2"/>
      <c r="AR268" s="2"/>
      <c r="AS268" s="2"/>
      <c r="AT268" s="2"/>
      <c r="AU268" s="2"/>
    </row>
    <row r="269" spans="1:47" ht="18" customHeight="1" x14ac:dyDescent="0.25">
      <c r="A269" s="583"/>
      <c r="B269" s="433"/>
      <c r="C269" s="436"/>
      <c r="D269" s="436"/>
      <c r="E269" s="436"/>
      <c r="F269" s="436"/>
      <c r="G269" s="436"/>
      <c r="H269" s="436"/>
      <c r="I269" s="436"/>
      <c r="J269" s="436"/>
      <c r="K269" s="436"/>
      <c r="L269" s="430"/>
      <c r="M269" s="430"/>
      <c r="N269" s="441"/>
      <c r="O269" s="441"/>
      <c r="P269" s="534"/>
      <c r="Q269" s="45"/>
      <c r="R269" s="311"/>
      <c r="S269" s="147"/>
      <c r="T269" s="147"/>
      <c r="U269" s="147"/>
      <c r="V269" s="148"/>
      <c r="W269" s="32"/>
      <c r="X269" s="120"/>
      <c r="Y269" s="120"/>
      <c r="Z269" s="120"/>
      <c r="AA269" s="73"/>
      <c r="AB269" s="32"/>
      <c r="AC269" s="170"/>
      <c r="AD269" s="170"/>
      <c r="AE269" s="489"/>
      <c r="AF269" s="2"/>
      <c r="AG269" s="2"/>
      <c r="AH269" s="2"/>
      <c r="AI269" s="2"/>
      <c r="AJ269" s="2"/>
      <c r="AK269" s="2"/>
      <c r="AL269" s="2"/>
      <c r="AM269" s="2"/>
      <c r="AN269" s="2"/>
      <c r="AO269" s="2"/>
      <c r="AP269" s="2"/>
      <c r="AQ269" s="2"/>
      <c r="AR269" s="2"/>
      <c r="AS269" s="2"/>
      <c r="AT269" s="2"/>
      <c r="AU269" s="2"/>
    </row>
    <row r="270" spans="1:47" ht="18" customHeight="1" x14ac:dyDescent="0.25">
      <c r="A270" s="583"/>
      <c r="B270" s="433"/>
      <c r="C270" s="436"/>
      <c r="D270" s="436"/>
      <c r="E270" s="436"/>
      <c r="F270" s="436"/>
      <c r="G270" s="436"/>
      <c r="H270" s="436"/>
      <c r="I270" s="436"/>
      <c r="J270" s="436"/>
      <c r="K270" s="436"/>
      <c r="L270" s="430"/>
      <c r="M270" s="430"/>
      <c r="N270" s="528" t="s">
        <v>391</v>
      </c>
      <c r="O270" s="528" t="s">
        <v>392</v>
      </c>
      <c r="P270" s="534"/>
      <c r="Q270" s="45"/>
      <c r="R270" s="311"/>
      <c r="S270" s="147"/>
      <c r="T270" s="147"/>
      <c r="U270" s="147"/>
      <c r="V270" s="148"/>
      <c r="W270" s="32"/>
      <c r="X270" s="120"/>
      <c r="Y270" s="120"/>
      <c r="Z270" s="120"/>
      <c r="AA270" s="73"/>
      <c r="AB270" s="32"/>
      <c r="AC270" s="170"/>
      <c r="AD270" s="170"/>
      <c r="AE270" s="489"/>
      <c r="AF270" s="2"/>
      <c r="AG270" s="2"/>
      <c r="AH270" s="2"/>
      <c r="AI270" s="2"/>
      <c r="AJ270" s="2"/>
      <c r="AK270" s="2"/>
      <c r="AL270" s="2"/>
      <c r="AM270" s="2"/>
      <c r="AN270" s="2"/>
      <c r="AO270" s="2"/>
      <c r="AP270" s="2"/>
      <c r="AQ270" s="2"/>
      <c r="AR270" s="2"/>
      <c r="AS270" s="2"/>
      <c r="AT270" s="2"/>
      <c r="AU270" s="2"/>
    </row>
    <row r="271" spans="1:47" ht="18" customHeight="1" x14ac:dyDescent="0.25">
      <c r="A271" s="583"/>
      <c r="B271" s="433"/>
      <c r="C271" s="436"/>
      <c r="D271" s="436"/>
      <c r="E271" s="436"/>
      <c r="F271" s="436"/>
      <c r="G271" s="436"/>
      <c r="H271" s="436"/>
      <c r="I271" s="436"/>
      <c r="J271" s="436"/>
      <c r="K271" s="436"/>
      <c r="L271" s="430"/>
      <c r="M271" s="430"/>
      <c r="N271" s="436"/>
      <c r="O271" s="436"/>
      <c r="P271" s="534"/>
      <c r="Q271" s="45"/>
      <c r="R271" s="311"/>
      <c r="S271" s="147"/>
      <c r="T271" s="147"/>
      <c r="U271" s="147"/>
      <c r="V271" s="148"/>
      <c r="W271" s="32"/>
      <c r="X271" s="120"/>
      <c r="Y271" s="120"/>
      <c r="Z271" s="120"/>
      <c r="AA271" s="73"/>
      <c r="AB271" s="32"/>
      <c r="AC271" s="170"/>
      <c r="AD271" s="170"/>
      <c r="AE271" s="489"/>
      <c r="AF271" s="2"/>
      <c r="AG271" s="2"/>
      <c r="AH271" s="2"/>
      <c r="AI271" s="2"/>
      <c r="AJ271" s="2"/>
      <c r="AK271" s="2"/>
      <c r="AL271" s="2"/>
      <c r="AM271" s="2"/>
      <c r="AN271" s="2"/>
      <c r="AO271" s="2"/>
      <c r="AP271" s="2"/>
      <c r="AQ271" s="2"/>
      <c r="AR271" s="2"/>
      <c r="AS271" s="2"/>
      <c r="AT271" s="2"/>
      <c r="AU271" s="2"/>
    </row>
    <row r="272" spans="1:47" ht="18" customHeight="1" x14ac:dyDescent="0.25">
      <c r="A272" s="583"/>
      <c r="B272" s="433"/>
      <c r="C272" s="436"/>
      <c r="D272" s="436"/>
      <c r="E272" s="436"/>
      <c r="F272" s="436"/>
      <c r="G272" s="436"/>
      <c r="H272" s="436"/>
      <c r="I272" s="436"/>
      <c r="J272" s="436"/>
      <c r="K272" s="436"/>
      <c r="L272" s="430"/>
      <c r="M272" s="430"/>
      <c r="N272" s="436"/>
      <c r="O272" s="436"/>
      <c r="P272" s="534"/>
      <c r="Q272" s="45"/>
      <c r="R272" s="311"/>
      <c r="S272" s="147"/>
      <c r="T272" s="147"/>
      <c r="U272" s="147"/>
      <c r="V272" s="148"/>
      <c r="W272" s="32"/>
      <c r="X272" s="120"/>
      <c r="Y272" s="120"/>
      <c r="Z272" s="120"/>
      <c r="AA272" s="73"/>
      <c r="AB272" s="32"/>
      <c r="AC272" s="170"/>
      <c r="AD272" s="170"/>
      <c r="AE272" s="489"/>
      <c r="AF272" s="2"/>
      <c r="AG272" s="2"/>
      <c r="AH272" s="2"/>
      <c r="AI272" s="2"/>
      <c r="AJ272" s="2"/>
      <c r="AK272" s="2"/>
      <c r="AL272" s="2"/>
      <c r="AM272" s="2"/>
      <c r="AN272" s="2"/>
      <c r="AO272" s="2"/>
      <c r="AP272" s="2"/>
      <c r="AQ272" s="2"/>
      <c r="AR272" s="2"/>
      <c r="AS272" s="2"/>
      <c r="AT272" s="2"/>
      <c r="AU272" s="2"/>
    </row>
    <row r="273" spans="1:47" ht="18" customHeight="1" x14ac:dyDescent="0.25">
      <c r="A273" s="583"/>
      <c r="B273" s="433"/>
      <c r="C273" s="436"/>
      <c r="D273" s="436"/>
      <c r="E273" s="436"/>
      <c r="F273" s="436"/>
      <c r="G273" s="436"/>
      <c r="H273" s="436"/>
      <c r="I273" s="436"/>
      <c r="J273" s="436"/>
      <c r="K273" s="436"/>
      <c r="L273" s="430"/>
      <c r="M273" s="430"/>
      <c r="N273" s="441"/>
      <c r="O273" s="441"/>
      <c r="P273" s="534"/>
      <c r="Q273" s="45"/>
      <c r="R273" s="311"/>
      <c r="S273" s="147"/>
      <c r="T273" s="147"/>
      <c r="U273" s="147"/>
      <c r="V273" s="148"/>
      <c r="W273" s="32"/>
      <c r="X273" s="120"/>
      <c r="Y273" s="120"/>
      <c r="Z273" s="120"/>
      <c r="AA273" s="73"/>
      <c r="AB273" s="32"/>
      <c r="AC273" s="170"/>
      <c r="AD273" s="170"/>
      <c r="AE273" s="489"/>
      <c r="AF273" s="2"/>
      <c r="AG273" s="2"/>
      <c r="AH273" s="2"/>
      <c r="AI273" s="2"/>
      <c r="AJ273" s="2"/>
      <c r="AK273" s="2"/>
      <c r="AL273" s="2"/>
      <c r="AM273" s="2"/>
      <c r="AN273" s="2"/>
      <c r="AO273" s="2"/>
      <c r="AP273" s="2"/>
      <c r="AQ273" s="2"/>
      <c r="AR273" s="2"/>
      <c r="AS273" s="2"/>
      <c r="AT273" s="2"/>
      <c r="AU273" s="2"/>
    </row>
    <row r="274" spans="1:47" ht="18" customHeight="1" x14ac:dyDescent="0.25">
      <c r="A274" s="583"/>
      <c r="B274" s="433"/>
      <c r="C274" s="436"/>
      <c r="D274" s="436"/>
      <c r="E274" s="436"/>
      <c r="F274" s="436"/>
      <c r="G274" s="436"/>
      <c r="H274" s="436"/>
      <c r="I274" s="436"/>
      <c r="J274" s="436"/>
      <c r="K274" s="436"/>
      <c r="L274" s="430"/>
      <c r="M274" s="430"/>
      <c r="N274" s="528" t="s">
        <v>393</v>
      </c>
      <c r="O274" s="528" t="s">
        <v>394</v>
      </c>
      <c r="P274" s="534"/>
      <c r="Q274" s="45"/>
      <c r="R274" s="311"/>
      <c r="S274" s="147"/>
      <c r="T274" s="147"/>
      <c r="U274" s="147"/>
      <c r="V274" s="148"/>
      <c r="W274" s="32"/>
      <c r="X274" s="120"/>
      <c r="Y274" s="120"/>
      <c r="Z274" s="120"/>
      <c r="AA274" s="73"/>
      <c r="AB274" s="32"/>
      <c r="AC274" s="170"/>
      <c r="AD274" s="170"/>
      <c r="AE274" s="489"/>
      <c r="AF274" s="2"/>
      <c r="AG274" s="2"/>
      <c r="AH274" s="2"/>
      <c r="AI274" s="2"/>
      <c r="AJ274" s="2"/>
      <c r="AK274" s="2"/>
      <c r="AL274" s="2"/>
      <c r="AM274" s="2"/>
      <c r="AN274" s="2"/>
      <c r="AO274" s="2"/>
      <c r="AP274" s="2"/>
      <c r="AQ274" s="2"/>
      <c r="AR274" s="2"/>
      <c r="AS274" s="2"/>
      <c r="AT274" s="2"/>
      <c r="AU274" s="2"/>
    </row>
    <row r="275" spans="1:47" ht="18" customHeight="1" x14ac:dyDescent="0.25">
      <c r="A275" s="583"/>
      <c r="B275" s="433"/>
      <c r="C275" s="436"/>
      <c r="D275" s="436"/>
      <c r="E275" s="436"/>
      <c r="F275" s="436"/>
      <c r="G275" s="436"/>
      <c r="H275" s="436"/>
      <c r="I275" s="436"/>
      <c r="J275" s="436"/>
      <c r="K275" s="436"/>
      <c r="L275" s="430"/>
      <c r="M275" s="430"/>
      <c r="N275" s="436"/>
      <c r="O275" s="436"/>
      <c r="P275" s="534"/>
      <c r="Q275" s="45"/>
      <c r="R275" s="311"/>
      <c r="S275" s="147"/>
      <c r="T275" s="147"/>
      <c r="U275" s="147"/>
      <c r="V275" s="148"/>
      <c r="W275" s="32"/>
      <c r="X275" s="120"/>
      <c r="Y275" s="120"/>
      <c r="Z275" s="120"/>
      <c r="AA275" s="73"/>
      <c r="AB275" s="32"/>
      <c r="AC275" s="170"/>
      <c r="AD275" s="170"/>
      <c r="AE275" s="489"/>
      <c r="AF275" s="2"/>
      <c r="AG275" s="2"/>
      <c r="AH275" s="2"/>
      <c r="AI275" s="2"/>
      <c r="AJ275" s="2"/>
      <c r="AK275" s="2"/>
      <c r="AL275" s="2"/>
      <c r="AM275" s="2"/>
      <c r="AN275" s="2"/>
      <c r="AO275" s="2"/>
      <c r="AP275" s="2"/>
      <c r="AQ275" s="2"/>
      <c r="AR275" s="2"/>
      <c r="AS275" s="2"/>
      <c r="AT275" s="2"/>
      <c r="AU275" s="2"/>
    </row>
    <row r="276" spans="1:47" ht="18" customHeight="1" x14ac:dyDescent="0.25">
      <c r="A276" s="583"/>
      <c r="B276" s="433"/>
      <c r="C276" s="436"/>
      <c r="D276" s="436"/>
      <c r="E276" s="436"/>
      <c r="F276" s="436"/>
      <c r="G276" s="436"/>
      <c r="H276" s="436"/>
      <c r="I276" s="436"/>
      <c r="J276" s="436"/>
      <c r="K276" s="436"/>
      <c r="L276" s="430"/>
      <c r="M276" s="430"/>
      <c r="N276" s="436"/>
      <c r="O276" s="436"/>
      <c r="P276" s="534"/>
      <c r="Q276" s="45"/>
      <c r="R276" s="311"/>
      <c r="S276" s="147"/>
      <c r="T276" s="147"/>
      <c r="U276" s="147"/>
      <c r="V276" s="148"/>
      <c r="W276" s="32"/>
      <c r="X276" s="120"/>
      <c r="Y276" s="120"/>
      <c r="Z276" s="120"/>
      <c r="AA276" s="73"/>
      <c r="AB276" s="32"/>
      <c r="AC276" s="170"/>
      <c r="AD276" s="170"/>
      <c r="AE276" s="489"/>
      <c r="AF276" s="2"/>
      <c r="AG276" s="2"/>
      <c r="AH276" s="2"/>
      <c r="AI276" s="2"/>
      <c r="AJ276" s="2"/>
      <c r="AK276" s="2"/>
      <c r="AL276" s="2"/>
      <c r="AM276" s="2"/>
      <c r="AN276" s="2"/>
      <c r="AO276" s="2"/>
      <c r="AP276" s="2"/>
      <c r="AQ276" s="2"/>
      <c r="AR276" s="2"/>
      <c r="AS276" s="2"/>
      <c r="AT276" s="2"/>
      <c r="AU276" s="2"/>
    </row>
    <row r="277" spans="1:47" ht="18" customHeight="1" x14ac:dyDescent="0.25">
      <c r="A277" s="583"/>
      <c r="B277" s="433"/>
      <c r="C277" s="436"/>
      <c r="D277" s="436"/>
      <c r="E277" s="436"/>
      <c r="F277" s="436"/>
      <c r="G277" s="436"/>
      <c r="H277" s="436"/>
      <c r="I277" s="436"/>
      <c r="J277" s="436"/>
      <c r="K277" s="436"/>
      <c r="L277" s="446"/>
      <c r="M277" s="446"/>
      <c r="N277" s="437"/>
      <c r="O277" s="437"/>
      <c r="P277" s="535"/>
      <c r="Q277" s="45"/>
      <c r="R277" s="311"/>
      <c r="S277" s="147"/>
      <c r="T277" s="147"/>
      <c r="U277" s="147"/>
      <c r="V277" s="148"/>
      <c r="W277" s="32"/>
      <c r="X277" s="120"/>
      <c r="Y277" s="120"/>
      <c r="Z277" s="120"/>
      <c r="AA277" s="73"/>
      <c r="AB277" s="32"/>
      <c r="AC277" s="170"/>
      <c r="AD277" s="170"/>
      <c r="AE277" s="489"/>
      <c r="AF277" s="2"/>
      <c r="AG277" s="2"/>
      <c r="AH277" s="2"/>
      <c r="AI277" s="2"/>
      <c r="AJ277" s="2"/>
      <c r="AK277" s="2"/>
      <c r="AL277" s="2"/>
      <c r="AM277" s="2"/>
      <c r="AN277" s="2"/>
      <c r="AO277" s="2"/>
      <c r="AP277" s="2"/>
      <c r="AQ277" s="2"/>
      <c r="AR277" s="2"/>
      <c r="AS277" s="2"/>
      <c r="AT277" s="2"/>
      <c r="AU277" s="2"/>
    </row>
    <row r="278" spans="1:47" ht="18" customHeight="1" x14ac:dyDescent="0.25">
      <c r="A278" s="583"/>
      <c r="B278" s="433"/>
      <c r="C278" s="436"/>
      <c r="D278" s="436"/>
      <c r="E278" s="436"/>
      <c r="F278" s="436"/>
      <c r="G278" s="436"/>
      <c r="H278" s="436"/>
      <c r="I278" s="436"/>
      <c r="J278" s="436"/>
      <c r="K278" s="436"/>
      <c r="L278" s="445">
        <v>19</v>
      </c>
      <c r="M278" s="445">
        <v>10</v>
      </c>
      <c r="N278" s="435" t="s">
        <v>395</v>
      </c>
      <c r="O278" s="435" t="s">
        <v>396</v>
      </c>
      <c r="P278" s="533" t="s">
        <v>397</v>
      </c>
      <c r="Q278" s="45"/>
      <c r="R278" s="311"/>
      <c r="S278" s="147"/>
      <c r="T278" s="147"/>
      <c r="U278" s="147"/>
      <c r="V278" s="148"/>
      <c r="W278" s="32"/>
      <c r="X278" s="120"/>
      <c r="Y278" s="120"/>
      <c r="Z278" s="120"/>
      <c r="AA278" s="73"/>
      <c r="AB278" s="32"/>
      <c r="AC278" s="170"/>
      <c r="AD278" s="170"/>
      <c r="AE278" s="489"/>
      <c r="AF278" s="2"/>
      <c r="AG278" s="2"/>
      <c r="AH278" s="2"/>
      <c r="AI278" s="2"/>
      <c r="AJ278" s="2"/>
      <c r="AK278" s="2"/>
      <c r="AL278" s="2"/>
      <c r="AM278" s="2"/>
      <c r="AN278" s="2"/>
      <c r="AO278" s="2"/>
      <c r="AP278" s="2"/>
      <c r="AQ278" s="2"/>
      <c r="AR278" s="2"/>
      <c r="AS278" s="2"/>
      <c r="AT278" s="2"/>
      <c r="AU278" s="2"/>
    </row>
    <row r="279" spans="1:47" ht="18" customHeight="1" x14ac:dyDescent="0.25">
      <c r="A279" s="583"/>
      <c r="B279" s="433"/>
      <c r="C279" s="436"/>
      <c r="D279" s="436"/>
      <c r="E279" s="436"/>
      <c r="F279" s="436"/>
      <c r="G279" s="436"/>
      <c r="H279" s="436"/>
      <c r="I279" s="436"/>
      <c r="J279" s="436"/>
      <c r="K279" s="436"/>
      <c r="L279" s="430"/>
      <c r="M279" s="430"/>
      <c r="N279" s="436"/>
      <c r="O279" s="436"/>
      <c r="P279" s="534"/>
      <c r="Q279" s="45"/>
      <c r="R279" s="311"/>
      <c r="S279" s="147"/>
      <c r="T279" s="147"/>
      <c r="U279" s="147"/>
      <c r="V279" s="148"/>
      <c r="W279" s="32"/>
      <c r="X279" s="120"/>
      <c r="Y279" s="120"/>
      <c r="Z279" s="120"/>
      <c r="AA279" s="73"/>
      <c r="AB279" s="32"/>
      <c r="AC279" s="170"/>
      <c r="AD279" s="170"/>
      <c r="AE279" s="489"/>
      <c r="AF279" s="2"/>
      <c r="AG279" s="2"/>
      <c r="AH279" s="2"/>
      <c r="AI279" s="2"/>
      <c r="AJ279" s="2"/>
      <c r="AK279" s="2"/>
      <c r="AL279" s="2"/>
      <c r="AM279" s="2"/>
      <c r="AN279" s="2"/>
      <c r="AO279" s="2"/>
      <c r="AP279" s="2"/>
      <c r="AQ279" s="2"/>
      <c r="AR279" s="2"/>
      <c r="AS279" s="2"/>
      <c r="AT279" s="2"/>
      <c r="AU279" s="2"/>
    </row>
    <row r="280" spans="1:47" ht="18" customHeight="1" x14ac:dyDescent="0.25">
      <c r="A280" s="583"/>
      <c r="B280" s="433"/>
      <c r="C280" s="436"/>
      <c r="D280" s="436"/>
      <c r="E280" s="436"/>
      <c r="F280" s="436"/>
      <c r="G280" s="436"/>
      <c r="H280" s="436"/>
      <c r="I280" s="436"/>
      <c r="J280" s="436"/>
      <c r="K280" s="436"/>
      <c r="L280" s="430"/>
      <c r="M280" s="430"/>
      <c r="N280" s="441"/>
      <c r="O280" s="441"/>
      <c r="P280" s="534"/>
      <c r="Q280" s="45"/>
      <c r="R280" s="311"/>
      <c r="S280" s="147"/>
      <c r="T280" s="147"/>
      <c r="U280" s="147"/>
      <c r="V280" s="148"/>
      <c r="W280" s="32"/>
      <c r="X280" s="120"/>
      <c r="Y280" s="120"/>
      <c r="Z280" s="120"/>
      <c r="AA280" s="73"/>
      <c r="AB280" s="32"/>
      <c r="AC280" s="170"/>
      <c r="AD280" s="170"/>
      <c r="AE280" s="489"/>
      <c r="AF280" s="2"/>
      <c r="AG280" s="2"/>
      <c r="AH280" s="2"/>
      <c r="AI280" s="2"/>
      <c r="AJ280" s="2"/>
      <c r="AK280" s="2"/>
      <c r="AL280" s="2"/>
      <c r="AM280" s="2"/>
      <c r="AN280" s="2"/>
      <c r="AO280" s="2"/>
      <c r="AP280" s="2"/>
      <c r="AQ280" s="2"/>
      <c r="AR280" s="2"/>
      <c r="AS280" s="2"/>
      <c r="AT280" s="2"/>
      <c r="AU280" s="2"/>
    </row>
    <row r="281" spans="1:47" ht="18" customHeight="1" x14ac:dyDescent="0.25">
      <c r="A281" s="583"/>
      <c r="B281" s="433"/>
      <c r="C281" s="436"/>
      <c r="D281" s="436"/>
      <c r="E281" s="436"/>
      <c r="F281" s="436"/>
      <c r="G281" s="436"/>
      <c r="H281" s="436"/>
      <c r="I281" s="436"/>
      <c r="J281" s="436"/>
      <c r="K281" s="436"/>
      <c r="L281" s="430"/>
      <c r="M281" s="430"/>
      <c r="N281" s="528" t="s">
        <v>398</v>
      </c>
      <c r="O281" s="528" t="s">
        <v>399</v>
      </c>
      <c r="P281" s="534"/>
      <c r="Q281" s="45"/>
      <c r="R281" s="311"/>
      <c r="S281" s="147"/>
      <c r="T281" s="147"/>
      <c r="U281" s="147"/>
      <c r="V281" s="148"/>
      <c r="W281" s="32"/>
      <c r="X281" s="120"/>
      <c r="Y281" s="120"/>
      <c r="Z281" s="120"/>
      <c r="AA281" s="73"/>
      <c r="AB281" s="32"/>
      <c r="AC281" s="170"/>
      <c r="AD281" s="170"/>
      <c r="AE281" s="489"/>
      <c r="AF281" s="2"/>
      <c r="AG281" s="2"/>
      <c r="AH281" s="2"/>
      <c r="AI281" s="2"/>
      <c r="AJ281" s="2"/>
      <c r="AK281" s="2"/>
      <c r="AL281" s="2"/>
      <c r="AM281" s="2"/>
      <c r="AN281" s="2"/>
      <c r="AO281" s="2"/>
      <c r="AP281" s="2"/>
      <c r="AQ281" s="2"/>
      <c r="AR281" s="2"/>
      <c r="AS281" s="2"/>
      <c r="AT281" s="2"/>
      <c r="AU281" s="2"/>
    </row>
    <row r="282" spans="1:47" ht="18" customHeight="1" x14ac:dyDescent="0.25">
      <c r="A282" s="583"/>
      <c r="B282" s="433"/>
      <c r="C282" s="436"/>
      <c r="D282" s="436"/>
      <c r="E282" s="436"/>
      <c r="F282" s="436"/>
      <c r="G282" s="436"/>
      <c r="H282" s="436"/>
      <c r="I282" s="436"/>
      <c r="J282" s="436"/>
      <c r="K282" s="436"/>
      <c r="L282" s="430"/>
      <c r="M282" s="430"/>
      <c r="N282" s="436"/>
      <c r="O282" s="436"/>
      <c r="P282" s="534"/>
      <c r="Q282" s="45"/>
      <c r="R282" s="311"/>
      <c r="S282" s="147"/>
      <c r="T282" s="147"/>
      <c r="U282" s="147"/>
      <c r="V282" s="148"/>
      <c r="W282" s="32"/>
      <c r="X282" s="120"/>
      <c r="Y282" s="120"/>
      <c r="Z282" s="120"/>
      <c r="AA282" s="73"/>
      <c r="AB282" s="32"/>
      <c r="AC282" s="170"/>
      <c r="AD282" s="170"/>
      <c r="AE282" s="489"/>
      <c r="AF282" s="2"/>
      <c r="AG282" s="2"/>
      <c r="AH282" s="2"/>
      <c r="AI282" s="2"/>
      <c r="AJ282" s="2"/>
      <c r="AK282" s="2"/>
      <c r="AL282" s="2"/>
      <c r="AM282" s="2"/>
      <c r="AN282" s="2"/>
      <c r="AO282" s="2"/>
      <c r="AP282" s="2"/>
      <c r="AQ282" s="2"/>
      <c r="AR282" s="2"/>
      <c r="AS282" s="2"/>
      <c r="AT282" s="2"/>
      <c r="AU282" s="2"/>
    </row>
    <row r="283" spans="1:47" ht="18" customHeight="1" x14ac:dyDescent="0.25">
      <c r="A283" s="583"/>
      <c r="B283" s="433"/>
      <c r="C283" s="436"/>
      <c r="D283" s="436"/>
      <c r="E283" s="436"/>
      <c r="F283" s="436"/>
      <c r="G283" s="436"/>
      <c r="H283" s="436"/>
      <c r="I283" s="436"/>
      <c r="J283" s="436"/>
      <c r="K283" s="436"/>
      <c r="L283" s="430"/>
      <c r="M283" s="430"/>
      <c r="N283" s="441"/>
      <c r="O283" s="441"/>
      <c r="P283" s="534"/>
      <c r="Q283" s="45"/>
      <c r="R283" s="311"/>
      <c r="S283" s="147"/>
      <c r="T283" s="147"/>
      <c r="U283" s="147"/>
      <c r="V283" s="148"/>
      <c r="W283" s="32"/>
      <c r="X283" s="120"/>
      <c r="Y283" s="120"/>
      <c r="Z283" s="120"/>
      <c r="AA283" s="73"/>
      <c r="AB283" s="32"/>
      <c r="AC283" s="170"/>
      <c r="AD283" s="170"/>
      <c r="AE283" s="489"/>
      <c r="AF283" s="2"/>
      <c r="AG283" s="2"/>
      <c r="AH283" s="2"/>
      <c r="AI283" s="2"/>
      <c r="AJ283" s="2"/>
      <c r="AK283" s="2"/>
      <c r="AL283" s="2"/>
      <c r="AM283" s="2"/>
      <c r="AN283" s="2"/>
      <c r="AO283" s="2"/>
      <c r="AP283" s="2"/>
      <c r="AQ283" s="2"/>
      <c r="AR283" s="2"/>
      <c r="AS283" s="2"/>
      <c r="AT283" s="2"/>
      <c r="AU283" s="2"/>
    </row>
    <row r="284" spans="1:47" ht="18" customHeight="1" x14ac:dyDescent="0.25">
      <c r="A284" s="583"/>
      <c r="B284" s="433"/>
      <c r="C284" s="436"/>
      <c r="D284" s="436"/>
      <c r="E284" s="436"/>
      <c r="F284" s="436"/>
      <c r="G284" s="436"/>
      <c r="H284" s="436"/>
      <c r="I284" s="436"/>
      <c r="J284" s="436"/>
      <c r="K284" s="436"/>
      <c r="L284" s="430"/>
      <c r="M284" s="430"/>
      <c r="N284" s="528" t="s">
        <v>400</v>
      </c>
      <c r="O284" s="528" t="s">
        <v>401</v>
      </c>
      <c r="P284" s="534"/>
      <c r="Q284" s="45"/>
      <c r="R284" s="311"/>
      <c r="S284" s="147"/>
      <c r="T284" s="147"/>
      <c r="U284" s="147"/>
      <c r="V284" s="148"/>
      <c r="W284" s="32"/>
      <c r="X284" s="120"/>
      <c r="Y284" s="120"/>
      <c r="Z284" s="120"/>
      <c r="AA284" s="73"/>
      <c r="AB284" s="32"/>
      <c r="AC284" s="170"/>
      <c r="AD284" s="170"/>
      <c r="AE284" s="489"/>
      <c r="AF284" s="2"/>
      <c r="AG284" s="2"/>
      <c r="AH284" s="2"/>
      <c r="AI284" s="2"/>
      <c r="AJ284" s="2"/>
      <c r="AK284" s="2"/>
      <c r="AL284" s="2"/>
      <c r="AM284" s="2"/>
      <c r="AN284" s="2"/>
      <c r="AO284" s="2"/>
      <c r="AP284" s="2"/>
      <c r="AQ284" s="2"/>
      <c r="AR284" s="2"/>
      <c r="AS284" s="2"/>
      <c r="AT284" s="2"/>
      <c r="AU284" s="2"/>
    </row>
    <row r="285" spans="1:47" ht="18" customHeight="1" x14ac:dyDescent="0.25">
      <c r="A285" s="583"/>
      <c r="B285" s="433"/>
      <c r="C285" s="436"/>
      <c r="D285" s="436"/>
      <c r="E285" s="436"/>
      <c r="F285" s="436"/>
      <c r="G285" s="436"/>
      <c r="H285" s="436"/>
      <c r="I285" s="436"/>
      <c r="J285" s="436"/>
      <c r="K285" s="436"/>
      <c r="L285" s="430"/>
      <c r="M285" s="430"/>
      <c r="N285" s="441"/>
      <c r="O285" s="441"/>
      <c r="P285" s="534"/>
      <c r="Q285" s="45"/>
      <c r="R285" s="311"/>
      <c r="S285" s="147"/>
      <c r="T285" s="147"/>
      <c r="U285" s="147"/>
      <c r="V285" s="148"/>
      <c r="W285" s="32"/>
      <c r="X285" s="120"/>
      <c r="Y285" s="120"/>
      <c r="Z285" s="120"/>
      <c r="AA285" s="73"/>
      <c r="AB285" s="32"/>
      <c r="AC285" s="170"/>
      <c r="AD285" s="170"/>
      <c r="AE285" s="489"/>
      <c r="AF285" s="2"/>
      <c r="AG285" s="2"/>
      <c r="AH285" s="2"/>
      <c r="AI285" s="2"/>
      <c r="AJ285" s="2"/>
      <c r="AK285" s="2"/>
      <c r="AL285" s="2"/>
      <c r="AM285" s="2"/>
      <c r="AN285" s="2"/>
      <c r="AO285" s="2"/>
      <c r="AP285" s="2"/>
      <c r="AQ285" s="2"/>
      <c r="AR285" s="2"/>
      <c r="AS285" s="2"/>
      <c r="AT285" s="2"/>
      <c r="AU285" s="2"/>
    </row>
    <row r="286" spans="1:47" ht="18" customHeight="1" x14ac:dyDescent="0.25">
      <c r="A286" s="583"/>
      <c r="B286" s="433"/>
      <c r="C286" s="436"/>
      <c r="D286" s="436"/>
      <c r="E286" s="436"/>
      <c r="F286" s="436"/>
      <c r="G286" s="436"/>
      <c r="H286" s="436"/>
      <c r="I286" s="436"/>
      <c r="J286" s="436"/>
      <c r="K286" s="436"/>
      <c r="L286" s="430"/>
      <c r="M286" s="430"/>
      <c r="N286" s="528" t="s">
        <v>402</v>
      </c>
      <c r="O286" s="528" t="s">
        <v>403</v>
      </c>
      <c r="P286" s="534"/>
      <c r="Q286" s="45"/>
      <c r="R286" s="311"/>
      <c r="S286" s="147"/>
      <c r="T286" s="147"/>
      <c r="U286" s="147"/>
      <c r="V286" s="148"/>
      <c r="W286" s="32"/>
      <c r="X286" s="120"/>
      <c r="Y286" s="120"/>
      <c r="Z286" s="120"/>
      <c r="AA286" s="73"/>
      <c r="AB286" s="32"/>
      <c r="AC286" s="170"/>
      <c r="AD286" s="170"/>
      <c r="AE286" s="489"/>
      <c r="AF286" s="2"/>
      <c r="AG286" s="2"/>
      <c r="AH286" s="2"/>
      <c r="AI286" s="2"/>
      <c r="AJ286" s="2"/>
      <c r="AK286" s="2"/>
      <c r="AL286" s="2"/>
      <c r="AM286" s="2"/>
      <c r="AN286" s="2"/>
      <c r="AO286" s="2"/>
      <c r="AP286" s="2"/>
      <c r="AQ286" s="2"/>
      <c r="AR286" s="2"/>
      <c r="AS286" s="2"/>
      <c r="AT286" s="2"/>
      <c r="AU286" s="2"/>
    </row>
    <row r="287" spans="1:47" ht="18" customHeight="1" x14ac:dyDescent="0.25">
      <c r="A287" s="583"/>
      <c r="B287" s="433"/>
      <c r="C287" s="436"/>
      <c r="D287" s="436"/>
      <c r="E287" s="436"/>
      <c r="F287" s="436"/>
      <c r="G287" s="436"/>
      <c r="H287" s="436"/>
      <c r="I287" s="436"/>
      <c r="J287" s="436"/>
      <c r="K287" s="436"/>
      <c r="L287" s="430"/>
      <c r="M287" s="430"/>
      <c r="N287" s="436"/>
      <c r="O287" s="436"/>
      <c r="P287" s="534"/>
      <c r="Q287" s="45"/>
      <c r="R287" s="311"/>
      <c r="S287" s="147"/>
      <c r="T287" s="147"/>
      <c r="U287" s="147"/>
      <c r="V287" s="148"/>
      <c r="W287" s="32"/>
      <c r="X287" s="120"/>
      <c r="Y287" s="120"/>
      <c r="Z287" s="120"/>
      <c r="AA287" s="73"/>
      <c r="AB287" s="32"/>
      <c r="AC287" s="170"/>
      <c r="AD287" s="170"/>
      <c r="AE287" s="489"/>
      <c r="AF287" s="2"/>
      <c r="AG287" s="2"/>
      <c r="AH287" s="2"/>
      <c r="AI287" s="2"/>
      <c r="AJ287" s="2"/>
      <c r="AK287" s="2"/>
      <c r="AL287" s="2"/>
      <c r="AM287" s="2"/>
      <c r="AN287" s="2"/>
      <c r="AO287" s="2"/>
      <c r="AP287" s="2"/>
      <c r="AQ287" s="2"/>
      <c r="AR287" s="2"/>
      <c r="AS287" s="2"/>
      <c r="AT287" s="2"/>
      <c r="AU287" s="2"/>
    </row>
    <row r="288" spans="1:47" ht="18" customHeight="1" x14ac:dyDescent="0.25">
      <c r="A288" s="583"/>
      <c r="B288" s="433"/>
      <c r="C288" s="436"/>
      <c r="D288" s="436"/>
      <c r="E288" s="436"/>
      <c r="F288" s="436"/>
      <c r="G288" s="436"/>
      <c r="H288" s="436"/>
      <c r="I288" s="436"/>
      <c r="J288" s="436"/>
      <c r="K288" s="436"/>
      <c r="L288" s="430"/>
      <c r="M288" s="430"/>
      <c r="N288" s="436"/>
      <c r="O288" s="436"/>
      <c r="P288" s="534"/>
      <c r="Q288" s="45"/>
      <c r="R288" s="311"/>
      <c r="S288" s="147"/>
      <c r="T288" s="147"/>
      <c r="U288" s="147"/>
      <c r="V288" s="148"/>
      <c r="W288" s="32"/>
      <c r="X288" s="120"/>
      <c r="Y288" s="120"/>
      <c r="Z288" s="120"/>
      <c r="AA288" s="73"/>
      <c r="AB288" s="32"/>
      <c r="AC288" s="170"/>
      <c r="AD288" s="170"/>
      <c r="AE288" s="489"/>
      <c r="AF288" s="2"/>
      <c r="AG288" s="2"/>
      <c r="AH288" s="2"/>
      <c r="AI288" s="2"/>
      <c r="AJ288" s="2"/>
      <c r="AK288" s="2"/>
      <c r="AL288" s="2"/>
      <c r="AM288" s="2"/>
      <c r="AN288" s="2"/>
      <c r="AO288" s="2"/>
      <c r="AP288" s="2"/>
      <c r="AQ288" s="2"/>
      <c r="AR288" s="2"/>
      <c r="AS288" s="2"/>
      <c r="AT288" s="2"/>
      <c r="AU288" s="2"/>
    </row>
    <row r="289" spans="1:47" ht="18" customHeight="1" x14ac:dyDescent="0.25">
      <c r="A289" s="583"/>
      <c r="B289" s="433"/>
      <c r="C289" s="436"/>
      <c r="D289" s="436"/>
      <c r="E289" s="436"/>
      <c r="F289" s="436"/>
      <c r="G289" s="436"/>
      <c r="H289" s="436"/>
      <c r="I289" s="436"/>
      <c r="J289" s="436"/>
      <c r="K289" s="436"/>
      <c r="L289" s="430"/>
      <c r="M289" s="430"/>
      <c r="N289" s="441"/>
      <c r="O289" s="441"/>
      <c r="P289" s="534"/>
      <c r="Q289" s="45"/>
      <c r="R289" s="311"/>
      <c r="S289" s="147"/>
      <c r="T289" s="147"/>
      <c r="U289" s="147"/>
      <c r="V289" s="148"/>
      <c r="W289" s="32"/>
      <c r="X289" s="120"/>
      <c r="Y289" s="120"/>
      <c r="Z289" s="120"/>
      <c r="AA289" s="73"/>
      <c r="AB289" s="32"/>
      <c r="AC289" s="170"/>
      <c r="AD289" s="170"/>
      <c r="AE289" s="489"/>
      <c r="AF289" s="2"/>
      <c r="AG289" s="2"/>
      <c r="AH289" s="2"/>
      <c r="AI289" s="2"/>
      <c r="AJ289" s="2"/>
      <c r="AK289" s="2"/>
      <c r="AL289" s="2"/>
      <c r="AM289" s="2"/>
      <c r="AN289" s="2"/>
      <c r="AO289" s="2"/>
      <c r="AP289" s="2"/>
      <c r="AQ289" s="2"/>
      <c r="AR289" s="2"/>
      <c r="AS289" s="2"/>
      <c r="AT289" s="2"/>
      <c r="AU289" s="2"/>
    </row>
    <row r="290" spans="1:47" ht="18" customHeight="1" x14ac:dyDescent="0.25">
      <c r="A290" s="583"/>
      <c r="B290" s="433"/>
      <c r="C290" s="436"/>
      <c r="D290" s="436"/>
      <c r="E290" s="436"/>
      <c r="F290" s="436"/>
      <c r="G290" s="436"/>
      <c r="H290" s="436"/>
      <c r="I290" s="436"/>
      <c r="J290" s="436"/>
      <c r="K290" s="436"/>
      <c r="L290" s="430"/>
      <c r="M290" s="430"/>
      <c r="N290" s="528" t="s">
        <v>404</v>
      </c>
      <c r="O290" s="528" t="s">
        <v>405</v>
      </c>
      <c r="P290" s="534"/>
      <c r="Q290" s="45"/>
      <c r="R290" s="311"/>
      <c r="S290" s="147"/>
      <c r="T290" s="147"/>
      <c r="U290" s="147"/>
      <c r="V290" s="148"/>
      <c r="W290" s="32"/>
      <c r="X290" s="120"/>
      <c r="Y290" s="120"/>
      <c r="Z290" s="120"/>
      <c r="AA290" s="73"/>
      <c r="AB290" s="32"/>
      <c r="AC290" s="170"/>
      <c r="AD290" s="170"/>
      <c r="AE290" s="489"/>
      <c r="AF290" s="2"/>
      <c r="AG290" s="2"/>
      <c r="AH290" s="2"/>
      <c r="AI290" s="2"/>
      <c r="AJ290" s="2"/>
      <c r="AK290" s="2"/>
      <c r="AL290" s="2"/>
      <c r="AM290" s="2"/>
      <c r="AN290" s="2"/>
      <c r="AO290" s="2"/>
      <c r="AP290" s="2"/>
      <c r="AQ290" s="2"/>
      <c r="AR290" s="2"/>
      <c r="AS290" s="2"/>
      <c r="AT290" s="2"/>
      <c r="AU290" s="2"/>
    </row>
    <row r="291" spans="1:47" ht="18" customHeight="1" x14ac:dyDescent="0.25">
      <c r="A291" s="583"/>
      <c r="B291" s="433"/>
      <c r="C291" s="436"/>
      <c r="D291" s="436"/>
      <c r="E291" s="436"/>
      <c r="F291" s="436"/>
      <c r="G291" s="436"/>
      <c r="H291" s="436"/>
      <c r="I291" s="436"/>
      <c r="J291" s="436"/>
      <c r="K291" s="436"/>
      <c r="L291" s="430"/>
      <c r="M291" s="430"/>
      <c r="N291" s="436"/>
      <c r="O291" s="436"/>
      <c r="P291" s="534"/>
      <c r="Q291" s="45"/>
      <c r="R291" s="311"/>
      <c r="S291" s="147"/>
      <c r="T291" s="147"/>
      <c r="U291" s="147"/>
      <c r="V291" s="148"/>
      <c r="W291" s="32"/>
      <c r="X291" s="120"/>
      <c r="Y291" s="120"/>
      <c r="Z291" s="120"/>
      <c r="AA291" s="73"/>
      <c r="AB291" s="32"/>
      <c r="AC291" s="170"/>
      <c r="AD291" s="170"/>
      <c r="AE291" s="489"/>
      <c r="AF291" s="2"/>
      <c r="AG291" s="2"/>
      <c r="AH291" s="2"/>
      <c r="AI291" s="2"/>
      <c r="AJ291" s="2"/>
      <c r="AK291" s="2"/>
      <c r="AL291" s="2"/>
      <c r="AM291" s="2"/>
      <c r="AN291" s="2"/>
      <c r="AO291" s="2"/>
      <c r="AP291" s="2"/>
      <c r="AQ291" s="2"/>
      <c r="AR291" s="2"/>
      <c r="AS291" s="2"/>
      <c r="AT291" s="2"/>
      <c r="AU291" s="2"/>
    </row>
    <row r="292" spans="1:47" ht="18" customHeight="1" x14ac:dyDescent="0.25">
      <c r="A292" s="584"/>
      <c r="B292" s="433"/>
      <c r="C292" s="436"/>
      <c r="D292" s="436"/>
      <c r="E292" s="436"/>
      <c r="F292" s="436"/>
      <c r="G292" s="436"/>
      <c r="H292" s="436"/>
      <c r="I292" s="436"/>
      <c r="J292" s="436"/>
      <c r="K292" s="436"/>
      <c r="L292" s="430"/>
      <c r="M292" s="430"/>
      <c r="N292" s="436"/>
      <c r="O292" s="436"/>
      <c r="P292" s="534"/>
      <c r="Q292" s="45"/>
      <c r="R292" s="311"/>
      <c r="S292" s="147"/>
      <c r="T292" s="147"/>
      <c r="U292" s="147"/>
      <c r="V292" s="148"/>
      <c r="W292" s="32"/>
      <c r="X292" s="120"/>
      <c r="Y292" s="120"/>
      <c r="Z292" s="120"/>
      <c r="AA292" s="73"/>
      <c r="AB292" s="32"/>
      <c r="AC292" s="170"/>
      <c r="AD292" s="170"/>
      <c r="AE292" s="489"/>
      <c r="AF292" s="2"/>
      <c r="AG292" s="2"/>
      <c r="AH292" s="2"/>
      <c r="AI292" s="2"/>
      <c r="AJ292" s="2"/>
      <c r="AK292" s="2"/>
      <c r="AL292" s="2"/>
      <c r="AM292" s="2"/>
      <c r="AN292" s="2"/>
      <c r="AO292" s="2"/>
      <c r="AP292" s="2"/>
      <c r="AQ292" s="2"/>
      <c r="AR292" s="2"/>
      <c r="AS292" s="2"/>
      <c r="AT292" s="2"/>
      <c r="AU292" s="2"/>
    </row>
    <row r="293" spans="1:47" ht="18" customHeight="1" x14ac:dyDescent="0.25">
      <c r="A293" s="585" t="s">
        <v>188</v>
      </c>
      <c r="B293" s="433"/>
      <c r="C293" s="436"/>
      <c r="D293" s="436"/>
      <c r="E293" s="436"/>
      <c r="F293" s="436"/>
      <c r="G293" s="436"/>
      <c r="H293" s="436"/>
      <c r="I293" s="436"/>
      <c r="J293" s="436"/>
      <c r="K293" s="436"/>
      <c r="L293" s="446"/>
      <c r="M293" s="446"/>
      <c r="N293" s="437"/>
      <c r="O293" s="437"/>
      <c r="P293" s="535"/>
      <c r="Q293" s="45"/>
      <c r="R293" s="311"/>
      <c r="S293" s="147"/>
      <c r="T293" s="147"/>
      <c r="U293" s="147"/>
      <c r="V293" s="148"/>
      <c r="W293" s="32"/>
      <c r="X293" s="120"/>
      <c r="Y293" s="120"/>
      <c r="Z293" s="120"/>
      <c r="AA293" s="73"/>
      <c r="AB293" s="32"/>
      <c r="AC293" s="170"/>
      <c r="AD293" s="170"/>
      <c r="AE293" s="489"/>
      <c r="AF293" s="2"/>
      <c r="AG293" s="2"/>
      <c r="AH293" s="2"/>
      <c r="AI293" s="2"/>
      <c r="AJ293" s="2"/>
      <c r="AK293" s="2"/>
      <c r="AL293" s="2"/>
      <c r="AM293" s="2"/>
      <c r="AN293" s="2"/>
      <c r="AO293" s="2"/>
      <c r="AP293" s="2"/>
      <c r="AQ293" s="2"/>
      <c r="AR293" s="2"/>
      <c r="AS293" s="2"/>
      <c r="AT293" s="2"/>
      <c r="AU293" s="2"/>
    </row>
    <row r="294" spans="1:47" ht="18" customHeight="1" x14ac:dyDescent="0.25">
      <c r="A294" s="583"/>
      <c r="B294" s="433"/>
      <c r="C294" s="436"/>
      <c r="D294" s="436"/>
      <c r="E294" s="436"/>
      <c r="F294" s="436"/>
      <c r="G294" s="436"/>
      <c r="H294" s="436"/>
      <c r="I294" s="436"/>
      <c r="J294" s="436"/>
      <c r="K294" s="436"/>
      <c r="L294" s="445">
        <v>80</v>
      </c>
      <c r="M294" s="445">
        <v>101</v>
      </c>
      <c r="N294" s="435" t="s">
        <v>406</v>
      </c>
      <c r="O294" s="435" t="s">
        <v>407</v>
      </c>
      <c r="P294" s="533" t="s">
        <v>408</v>
      </c>
      <c r="Q294" s="45"/>
      <c r="R294" s="311"/>
      <c r="S294" s="147"/>
      <c r="T294" s="147"/>
      <c r="U294" s="147"/>
      <c r="V294" s="148"/>
      <c r="W294" s="32"/>
      <c r="X294" s="120"/>
      <c r="Y294" s="120"/>
      <c r="Z294" s="120"/>
      <c r="AA294" s="73"/>
      <c r="AB294" s="32"/>
      <c r="AC294" s="170"/>
      <c r="AD294" s="170"/>
      <c r="AE294" s="489"/>
      <c r="AF294" s="2"/>
      <c r="AG294" s="2"/>
      <c r="AH294" s="2"/>
      <c r="AI294" s="2"/>
      <c r="AJ294" s="2"/>
      <c r="AK294" s="2"/>
      <c r="AL294" s="2"/>
      <c r="AM294" s="2"/>
      <c r="AN294" s="2"/>
      <c r="AO294" s="2"/>
      <c r="AP294" s="2"/>
      <c r="AQ294" s="2"/>
      <c r="AR294" s="2"/>
      <c r="AS294" s="2"/>
      <c r="AT294" s="2"/>
      <c r="AU294" s="2"/>
    </row>
    <row r="295" spans="1:47" ht="18" customHeight="1" x14ac:dyDescent="0.25">
      <c r="A295" s="583"/>
      <c r="B295" s="433"/>
      <c r="C295" s="436"/>
      <c r="D295" s="436"/>
      <c r="E295" s="436"/>
      <c r="F295" s="436"/>
      <c r="G295" s="436"/>
      <c r="H295" s="436"/>
      <c r="I295" s="436"/>
      <c r="J295" s="436"/>
      <c r="K295" s="436"/>
      <c r="L295" s="430"/>
      <c r="M295" s="430"/>
      <c r="N295" s="436"/>
      <c r="O295" s="436"/>
      <c r="P295" s="534"/>
      <c r="Q295" s="45"/>
      <c r="R295" s="311"/>
      <c r="S295" s="147"/>
      <c r="T295" s="147"/>
      <c r="U295" s="147"/>
      <c r="V295" s="148"/>
      <c r="W295" s="32"/>
      <c r="X295" s="120"/>
      <c r="Y295" s="120"/>
      <c r="Z295" s="120"/>
      <c r="AA295" s="73"/>
      <c r="AB295" s="32"/>
      <c r="AC295" s="170"/>
      <c r="AD295" s="170"/>
      <c r="AE295" s="489"/>
      <c r="AF295" s="2"/>
      <c r="AG295" s="2"/>
      <c r="AH295" s="2"/>
      <c r="AI295" s="2"/>
      <c r="AJ295" s="2"/>
      <c r="AK295" s="2"/>
      <c r="AL295" s="2"/>
      <c r="AM295" s="2"/>
      <c r="AN295" s="2"/>
      <c r="AO295" s="2"/>
      <c r="AP295" s="2"/>
      <c r="AQ295" s="2"/>
      <c r="AR295" s="2"/>
      <c r="AS295" s="2"/>
      <c r="AT295" s="2"/>
      <c r="AU295" s="2"/>
    </row>
    <row r="296" spans="1:47" ht="18" customHeight="1" x14ac:dyDescent="0.25">
      <c r="A296" s="583"/>
      <c r="B296" s="433"/>
      <c r="C296" s="436"/>
      <c r="D296" s="436"/>
      <c r="E296" s="436"/>
      <c r="F296" s="436"/>
      <c r="G296" s="436"/>
      <c r="H296" s="436"/>
      <c r="I296" s="436"/>
      <c r="J296" s="436"/>
      <c r="K296" s="436"/>
      <c r="L296" s="430"/>
      <c r="M296" s="430"/>
      <c r="N296" s="441"/>
      <c r="O296" s="441"/>
      <c r="P296" s="534"/>
      <c r="Q296" s="45"/>
      <c r="R296" s="311"/>
      <c r="S296" s="147"/>
      <c r="T296" s="147"/>
      <c r="U296" s="147"/>
      <c r="V296" s="148"/>
      <c r="W296" s="32"/>
      <c r="X296" s="120"/>
      <c r="Y296" s="120"/>
      <c r="Z296" s="120"/>
      <c r="AA296" s="73"/>
      <c r="AB296" s="32"/>
      <c r="AC296" s="170"/>
      <c r="AD296" s="170"/>
      <c r="AE296" s="489"/>
      <c r="AF296" s="2"/>
      <c r="AG296" s="2"/>
      <c r="AH296" s="2"/>
      <c r="AI296" s="2"/>
      <c r="AJ296" s="2"/>
      <c r="AK296" s="2"/>
      <c r="AL296" s="2"/>
      <c r="AM296" s="2"/>
      <c r="AN296" s="2"/>
      <c r="AO296" s="2"/>
      <c r="AP296" s="2"/>
      <c r="AQ296" s="2"/>
      <c r="AR296" s="2"/>
      <c r="AS296" s="2"/>
      <c r="AT296" s="2"/>
      <c r="AU296" s="2"/>
    </row>
    <row r="297" spans="1:47" ht="18" customHeight="1" x14ac:dyDescent="0.25">
      <c r="A297" s="583"/>
      <c r="B297" s="433"/>
      <c r="C297" s="436"/>
      <c r="D297" s="436"/>
      <c r="E297" s="436"/>
      <c r="F297" s="436"/>
      <c r="G297" s="436"/>
      <c r="H297" s="436"/>
      <c r="I297" s="436"/>
      <c r="J297" s="436"/>
      <c r="K297" s="436"/>
      <c r="L297" s="430"/>
      <c r="M297" s="430"/>
      <c r="N297" s="528" t="s">
        <v>409</v>
      </c>
      <c r="O297" s="528" t="s">
        <v>410</v>
      </c>
      <c r="P297" s="534"/>
      <c r="Q297" s="45"/>
      <c r="R297" s="311"/>
      <c r="S297" s="147"/>
      <c r="T297" s="147"/>
      <c r="U297" s="147"/>
      <c r="V297" s="148"/>
      <c r="W297" s="32"/>
      <c r="X297" s="120"/>
      <c r="Y297" s="120"/>
      <c r="Z297" s="120"/>
      <c r="AA297" s="73"/>
      <c r="AB297" s="32"/>
      <c r="AC297" s="170"/>
      <c r="AD297" s="170"/>
      <c r="AE297" s="489"/>
      <c r="AF297" s="2"/>
      <c r="AG297" s="2"/>
      <c r="AH297" s="2"/>
      <c r="AI297" s="2"/>
      <c r="AJ297" s="2"/>
      <c r="AK297" s="2"/>
      <c r="AL297" s="2"/>
      <c r="AM297" s="2"/>
      <c r="AN297" s="2"/>
      <c r="AO297" s="2"/>
      <c r="AP297" s="2"/>
      <c r="AQ297" s="2"/>
      <c r="AR297" s="2"/>
      <c r="AS297" s="2"/>
      <c r="AT297" s="2"/>
      <c r="AU297" s="2"/>
    </row>
    <row r="298" spans="1:47" ht="18" customHeight="1" x14ac:dyDescent="0.25">
      <c r="A298" s="583"/>
      <c r="B298" s="433"/>
      <c r="C298" s="436"/>
      <c r="D298" s="436"/>
      <c r="E298" s="436"/>
      <c r="F298" s="436"/>
      <c r="G298" s="436"/>
      <c r="H298" s="436"/>
      <c r="I298" s="436"/>
      <c r="J298" s="436"/>
      <c r="K298" s="436"/>
      <c r="L298" s="430"/>
      <c r="M298" s="430"/>
      <c r="N298" s="436"/>
      <c r="O298" s="436"/>
      <c r="P298" s="534"/>
      <c r="Q298" s="45"/>
      <c r="R298" s="311"/>
      <c r="S298" s="147"/>
      <c r="T298" s="147"/>
      <c r="U298" s="147"/>
      <c r="V298" s="148"/>
      <c r="W298" s="32"/>
      <c r="X298" s="120"/>
      <c r="Y298" s="120"/>
      <c r="Z298" s="120"/>
      <c r="AA298" s="73"/>
      <c r="AB298" s="32"/>
      <c r="AC298" s="170"/>
      <c r="AD298" s="170"/>
      <c r="AE298" s="489"/>
      <c r="AF298" s="2"/>
      <c r="AG298" s="2"/>
      <c r="AH298" s="2"/>
      <c r="AI298" s="2"/>
      <c r="AJ298" s="2"/>
      <c r="AK298" s="2"/>
      <c r="AL298" s="2"/>
      <c r="AM298" s="2"/>
      <c r="AN298" s="2"/>
      <c r="AO298" s="2"/>
      <c r="AP298" s="2"/>
      <c r="AQ298" s="2"/>
      <c r="AR298" s="2"/>
      <c r="AS298" s="2"/>
      <c r="AT298" s="2"/>
      <c r="AU298" s="2"/>
    </row>
    <row r="299" spans="1:47" ht="18" customHeight="1" x14ac:dyDescent="0.25">
      <c r="A299" s="583"/>
      <c r="B299" s="433"/>
      <c r="C299" s="436"/>
      <c r="D299" s="436"/>
      <c r="E299" s="436"/>
      <c r="F299" s="436"/>
      <c r="G299" s="436"/>
      <c r="H299" s="436"/>
      <c r="I299" s="436"/>
      <c r="J299" s="436"/>
      <c r="K299" s="436"/>
      <c r="L299" s="430"/>
      <c r="M299" s="430"/>
      <c r="N299" s="441"/>
      <c r="O299" s="441"/>
      <c r="P299" s="534"/>
      <c r="Q299" s="45"/>
      <c r="R299" s="311"/>
      <c r="S299" s="147"/>
      <c r="T299" s="147"/>
      <c r="U299" s="147"/>
      <c r="V299" s="148"/>
      <c r="W299" s="32"/>
      <c r="X299" s="120"/>
      <c r="Y299" s="120"/>
      <c r="Z299" s="120"/>
      <c r="AA299" s="73"/>
      <c r="AB299" s="32"/>
      <c r="AC299" s="170"/>
      <c r="AD299" s="170"/>
      <c r="AE299" s="489"/>
      <c r="AF299" s="2"/>
      <c r="AG299" s="2"/>
      <c r="AH299" s="2"/>
      <c r="AI299" s="2"/>
      <c r="AJ299" s="2"/>
      <c r="AK299" s="2"/>
      <c r="AL299" s="2"/>
      <c r="AM299" s="2"/>
      <c r="AN299" s="2"/>
      <c r="AO299" s="2"/>
      <c r="AP299" s="2"/>
      <c r="AQ299" s="2"/>
      <c r="AR299" s="2"/>
      <c r="AS299" s="2"/>
      <c r="AT299" s="2"/>
      <c r="AU299" s="2"/>
    </row>
    <row r="300" spans="1:47" ht="18" customHeight="1" x14ac:dyDescent="0.25">
      <c r="A300" s="583"/>
      <c r="B300" s="433"/>
      <c r="C300" s="436"/>
      <c r="D300" s="436"/>
      <c r="E300" s="436"/>
      <c r="F300" s="436"/>
      <c r="G300" s="436"/>
      <c r="H300" s="436"/>
      <c r="I300" s="436"/>
      <c r="J300" s="436"/>
      <c r="K300" s="436"/>
      <c r="L300" s="430"/>
      <c r="M300" s="430"/>
      <c r="N300" s="528" t="s">
        <v>411</v>
      </c>
      <c r="O300" s="528" t="s">
        <v>412</v>
      </c>
      <c r="P300" s="534"/>
      <c r="Q300" s="45"/>
      <c r="R300" s="311"/>
      <c r="S300" s="147"/>
      <c r="T300" s="147"/>
      <c r="U300" s="147"/>
      <c r="V300" s="148"/>
      <c r="W300" s="32"/>
      <c r="X300" s="120"/>
      <c r="Y300" s="120"/>
      <c r="Z300" s="120"/>
      <c r="AA300" s="73"/>
      <c r="AB300" s="32"/>
      <c r="AC300" s="170"/>
      <c r="AD300" s="170"/>
      <c r="AE300" s="489"/>
      <c r="AF300" s="2"/>
      <c r="AG300" s="2"/>
      <c r="AH300" s="2"/>
      <c r="AI300" s="2"/>
      <c r="AJ300" s="2"/>
      <c r="AK300" s="2"/>
      <c r="AL300" s="2"/>
      <c r="AM300" s="2"/>
      <c r="AN300" s="2"/>
      <c r="AO300" s="2"/>
      <c r="AP300" s="2"/>
      <c r="AQ300" s="2"/>
      <c r="AR300" s="2"/>
      <c r="AS300" s="2"/>
      <c r="AT300" s="2"/>
      <c r="AU300" s="2"/>
    </row>
    <row r="301" spans="1:47" ht="18" customHeight="1" x14ac:dyDescent="0.25">
      <c r="A301" s="583"/>
      <c r="B301" s="433"/>
      <c r="C301" s="436"/>
      <c r="D301" s="436"/>
      <c r="E301" s="436"/>
      <c r="F301" s="436"/>
      <c r="G301" s="436"/>
      <c r="H301" s="436"/>
      <c r="I301" s="436"/>
      <c r="J301" s="436"/>
      <c r="K301" s="436"/>
      <c r="L301" s="430"/>
      <c r="M301" s="430"/>
      <c r="N301" s="441"/>
      <c r="O301" s="441"/>
      <c r="P301" s="534"/>
      <c r="Q301" s="45"/>
      <c r="R301" s="311"/>
      <c r="S301" s="147"/>
      <c r="T301" s="147"/>
      <c r="U301" s="147"/>
      <c r="V301" s="148"/>
      <c r="W301" s="32"/>
      <c r="X301" s="120"/>
      <c r="Y301" s="120"/>
      <c r="Z301" s="120"/>
      <c r="AA301" s="73"/>
      <c r="AB301" s="32"/>
      <c r="AC301" s="170"/>
      <c r="AD301" s="170"/>
      <c r="AE301" s="489"/>
      <c r="AF301" s="2"/>
      <c r="AG301" s="2"/>
      <c r="AH301" s="2"/>
      <c r="AI301" s="2"/>
      <c r="AJ301" s="2"/>
      <c r="AK301" s="2"/>
      <c r="AL301" s="2"/>
      <c r="AM301" s="2"/>
      <c r="AN301" s="2"/>
      <c r="AO301" s="2"/>
      <c r="AP301" s="2"/>
      <c r="AQ301" s="2"/>
      <c r="AR301" s="2"/>
      <c r="AS301" s="2"/>
      <c r="AT301" s="2"/>
      <c r="AU301" s="2"/>
    </row>
    <row r="302" spans="1:47" ht="18" customHeight="1" x14ac:dyDescent="0.25">
      <c r="A302" s="583"/>
      <c r="B302" s="433"/>
      <c r="C302" s="436"/>
      <c r="D302" s="436"/>
      <c r="E302" s="436"/>
      <c r="F302" s="436"/>
      <c r="G302" s="436"/>
      <c r="H302" s="436"/>
      <c r="I302" s="436"/>
      <c r="J302" s="436"/>
      <c r="K302" s="436"/>
      <c r="L302" s="430"/>
      <c r="M302" s="430"/>
      <c r="N302" s="528" t="s">
        <v>413</v>
      </c>
      <c r="O302" s="528" t="s">
        <v>414</v>
      </c>
      <c r="P302" s="534"/>
      <c r="Q302" s="45"/>
      <c r="R302" s="311"/>
      <c r="S302" s="147"/>
      <c r="T302" s="147"/>
      <c r="U302" s="147"/>
      <c r="V302" s="148"/>
      <c r="W302" s="32"/>
      <c r="X302" s="120"/>
      <c r="Y302" s="120"/>
      <c r="Z302" s="120"/>
      <c r="AA302" s="73"/>
      <c r="AB302" s="32"/>
      <c r="AC302" s="170"/>
      <c r="AD302" s="170"/>
      <c r="AE302" s="489"/>
      <c r="AF302" s="2"/>
      <c r="AG302" s="2"/>
      <c r="AH302" s="2"/>
      <c r="AI302" s="2"/>
      <c r="AJ302" s="2"/>
      <c r="AK302" s="2"/>
      <c r="AL302" s="2"/>
      <c r="AM302" s="2"/>
      <c r="AN302" s="2"/>
      <c r="AO302" s="2"/>
      <c r="AP302" s="2"/>
      <c r="AQ302" s="2"/>
      <c r="AR302" s="2"/>
      <c r="AS302" s="2"/>
      <c r="AT302" s="2"/>
      <c r="AU302" s="2"/>
    </row>
    <row r="303" spans="1:47" ht="18" customHeight="1" x14ac:dyDescent="0.25">
      <c r="A303" s="583"/>
      <c r="B303" s="433"/>
      <c r="C303" s="436"/>
      <c r="D303" s="436"/>
      <c r="E303" s="436"/>
      <c r="F303" s="436"/>
      <c r="G303" s="436"/>
      <c r="H303" s="436"/>
      <c r="I303" s="436"/>
      <c r="J303" s="436"/>
      <c r="K303" s="436"/>
      <c r="L303" s="430"/>
      <c r="M303" s="430"/>
      <c r="N303" s="436"/>
      <c r="O303" s="436"/>
      <c r="P303" s="534"/>
      <c r="Q303" s="45"/>
      <c r="R303" s="311"/>
      <c r="S303" s="147"/>
      <c r="T303" s="147"/>
      <c r="U303" s="147"/>
      <c r="V303" s="148"/>
      <c r="W303" s="32"/>
      <c r="X303" s="120"/>
      <c r="Y303" s="120"/>
      <c r="Z303" s="120"/>
      <c r="AA303" s="73"/>
      <c r="AB303" s="32"/>
      <c r="AC303" s="170"/>
      <c r="AD303" s="170"/>
      <c r="AE303" s="489"/>
      <c r="AF303" s="2"/>
      <c r="AG303" s="2"/>
      <c r="AH303" s="2"/>
      <c r="AI303" s="2"/>
      <c r="AJ303" s="2"/>
      <c r="AK303" s="2"/>
      <c r="AL303" s="2"/>
      <c r="AM303" s="2"/>
      <c r="AN303" s="2"/>
      <c r="AO303" s="2"/>
      <c r="AP303" s="2"/>
      <c r="AQ303" s="2"/>
      <c r="AR303" s="2"/>
      <c r="AS303" s="2"/>
      <c r="AT303" s="2"/>
      <c r="AU303" s="2"/>
    </row>
    <row r="304" spans="1:47" ht="18" customHeight="1" x14ac:dyDescent="0.25">
      <c r="A304" s="583"/>
      <c r="B304" s="433"/>
      <c r="C304" s="436"/>
      <c r="D304" s="436"/>
      <c r="E304" s="436"/>
      <c r="F304" s="436"/>
      <c r="G304" s="436"/>
      <c r="H304" s="436"/>
      <c r="I304" s="436"/>
      <c r="J304" s="436"/>
      <c r="K304" s="436"/>
      <c r="L304" s="430"/>
      <c r="M304" s="430"/>
      <c r="N304" s="436"/>
      <c r="O304" s="436"/>
      <c r="P304" s="534"/>
      <c r="Q304" s="45"/>
      <c r="R304" s="311"/>
      <c r="S304" s="147"/>
      <c r="T304" s="147"/>
      <c r="U304" s="147"/>
      <c r="V304" s="148"/>
      <c r="W304" s="32"/>
      <c r="X304" s="120"/>
      <c r="Y304" s="120"/>
      <c r="Z304" s="120"/>
      <c r="AA304" s="73"/>
      <c r="AB304" s="32"/>
      <c r="AC304" s="170"/>
      <c r="AD304" s="170"/>
      <c r="AE304" s="489"/>
      <c r="AF304" s="2"/>
      <c r="AG304" s="2"/>
      <c r="AH304" s="2"/>
      <c r="AI304" s="2"/>
      <c r="AJ304" s="2"/>
      <c r="AK304" s="2"/>
      <c r="AL304" s="2"/>
      <c r="AM304" s="2"/>
      <c r="AN304" s="2"/>
      <c r="AO304" s="2"/>
      <c r="AP304" s="2"/>
      <c r="AQ304" s="2"/>
      <c r="AR304" s="2"/>
      <c r="AS304" s="2"/>
      <c r="AT304" s="2"/>
      <c r="AU304" s="2"/>
    </row>
    <row r="305" spans="1:47" ht="18" customHeight="1" x14ac:dyDescent="0.25">
      <c r="A305" s="583"/>
      <c r="B305" s="433"/>
      <c r="C305" s="436"/>
      <c r="D305" s="436"/>
      <c r="E305" s="436"/>
      <c r="F305" s="436"/>
      <c r="G305" s="436"/>
      <c r="H305" s="436"/>
      <c r="I305" s="436"/>
      <c r="J305" s="436"/>
      <c r="K305" s="436"/>
      <c r="L305" s="430"/>
      <c r="M305" s="430"/>
      <c r="N305" s="441"/>
      <c r="O305" s="441"/>
      <c r="P305" s="534"/>
      <c r="Q305" s="45"/>
      <c r="R305" s="311"/>
      <c r="S305" s="147"/>
      <c r="T305" s="147"/>
      <c r="U305" s="147"/>
      <c r="V305" s="148"/>
      <c r="W305" s="32"/>
      <c r="X305" s="120"/>
      <c r="Y305" s="120"/>
      <c r="Z305" s="120"/>
      <c r="AA305" s="73"/>
      <c r="AB305" s="32"/>
      <c r="AC305" s="170"/>
      <c r="AD305" s="170"/>
      <c r="AE305" s="489"/>
      <c r="AF305" s="2"/>
      <c r="AG305" s="2"/>
      <c r="AH305" s="2"/>
      <c r="AI305" s="2"/>
      <c r="AJ305" s="2"/>
      <c r="AK305" s="2"/>
      <c r="AL305" s="2"/>
      <c r="AM305" s="2"/>
      <c r="AN305" s="2"/>
      <c r="AO305" s="2"/>
      <c r="AP305" s="2"/>
      <c r="AQ305" s="2"/>
      <c r="AR305" s="2"/>
      <c r="AS305" s="2"/>
      <c r="AT305" s="2"/>
      <c r="AU305" s="2"/>
    </row>
    <row r="306" spans="1:47" ht="18" customHeight="1" x14ac:dyDescent="0.25">
      <c r="A306" s="583"/>
      <c r="B306" s="433"/>
      <c r="C306" s="436"/>
      <c r="D306" s="436"/>
      <c r="E306" s="436"/>
      <c r="F306" s="436"/>
      <c r="G306" s="436"/>
      <c r="H306" s="436"/>
      <c r="I306" s="436"/>
      <c r="J306" s="436"/>
      <c r="K306" s="436"/>
      <c r="L306" s="430"/>
      <c r="M306" s="430"/>
      <c r="N306" s="528" t="s">
        <v>415</v>
      </c>
      <c r="O306" s="528" t="s">
        <v>416</v>
      </c>
      <c r="P306" s="534"/>
      <c r="Q306" s="45"/>
      <c r="R306" s="311"/>
      <c r="S306" s="147"/>
      <c r="T306" s="147"/>
      <c r="U306" s="147"/>
      <c r="V306" s="148"/>
      <c r="W306" s="32"/>
      <c r="X306" s="120"/>
      <c r="Y306" s="120"/>
      <c r="Z306" s="120"/>
      <c r="AA306" s="73"/>
      <c r="AB306" s="32"/>
      <c r="AC306" s="170"/>
      <c r="AD306" s="170"/>
      <c r="AE306" s="489"/>
      <c r="AF306" s="2"/>
      <c r="AG306" s="2"/>
      <c r="AH306" s="2"/>
      <c r="AI306" s="2"/>
      <c r="AJ306" s="2"/>
      <c r="AK306" s="2"/>
      <c r="AL306" s="2"/>
      <c r="AM306" s="2"/>
      <c r="AN306" s="2"/>
      <c r="AO306" s="2"/>
      <c r="AP306" s="2"/>
      <c r="AQ306" s="2"/>
      <c r="AR306" s="2"/>
      <c r="AS306" s="2"/>
      <c r="AT306" s="2"/>
      <c r="AU306" s="2"/>
    </row>
    <row r="307" spans="1:47" ht="18" customHeight="1" x14ac:dyDescent="0.25">
      <c r="A307" s="583"/>
      <c r="B307" s="433"/>
      <c r="C307" s="436"/>
      <c r="D307" s="436"/>
      <c r="E307" s="436"/>
      <c r="F307" s="436"/>
      <c r="G307" s="436"/>
      <c r="H307" s="436"/>
      <c r="I307" s="436"/>
      <c r="J307" s="436"/>
      <c r="K307" s="436"/>
      <c r="L307" s="430"/>
      <c r="M307" s="430"/>
      <c r="N307" s="436"/>
      <c r="O307" s="436"/>
      <c r="P307" s="534"/>
      <c r="Q307" s="45"/>
      <c r="R307" s="311"/>
      <c r="S307" s="147"/>
      <c r="T307" s="147"/>
      <c r="U307" s="147"/>
      <c r="V307" s="148"/>
      <c r="W307" s="32"/>
      <c r="X307" s="120"/>
      <c r="Y307" s="120"/>
      <c r="Z307" s="120"/>
      <c r="AA307" s="73"/>
      <c r="AB307" s="32"/>
      <c r="AC307" s="170"/>
      <c r="AD307" s="170"/>
      <c r="AE307" s="489"/>
      <c r="AF307" s="2"/>
      <c r="AG307" s="2"/>
      <c r="AH307" s="2"/>
      <c r="AI307" s="2"/>
      <c r="AJ307" s="2"/>
      <c r="AK307" s="2"/>
      <c r="AL307" s="2"/>
      <c r="AM307" s="2"/>
      <c r="AN307" s="2"/>
      <c r="AO307" s="2"/>
      <c r="AP307" s="2"/>
      <c r="AQ307" s="2"/>
      <c r="AR307" s="2"/>
      <c r="AS307" s="2"/>
      <c r="AT307" s="2"/>
      <c r="AU307" s="2"/>
    </row>
    <row r="308" spans="1:47" ht="18" customHeight="1" x14ac:dyDescent="0.25">
      <c r="A308" s="583"/>
      <c r="B308" s="433"/>
      <c r="C308" s="436"/>
      <c r="D308" s="436"/>
      <c r="E308" s="436"/>
      <c r="F308" s="436"/>
      <c r="G308" s="436"/>
      <c r="H308" s="436"/>
      <c r="I308" s="436"/>
      <c r="J308" s="436"/>
      <c r="K308" s="436"/>
      <c r="L308" s="430"/>
      <c r="M308" s="430"/>
      <c r="N308" s="436"/>
      <c r="O308" s="436"/>
      <c r="P308" s="534"/>
      <c r="Q308" s="45"/>
      <c r="R308" s="311"/>
      <c r="S308" s="147"/>
      <c r="T308" s="147"/>
      <c r="U308" s="147"/>
      <c r="V308" s="148"/>
      <c r="W308" s="32"/>
      <c r="X308" s="120"/>
      <c r="Y308" s="120"/>
      <c r="Z308" s="120"/>
      <c r="AA308" s="73"/>
      <c r="AB308" s="32"/>
      <c r="AC308" s="170"/>
      <c r="AD308" s="170"/>
      <c r="AE308" s="489"/>
      <c r="AF308" s="2"/>
      <c r="AG308" s="2"/>
      <c r="AH308" s="2"/>
      <c r="AI308" s="2"/>
      <c r="AJ308" s="2"/>
      <c r="AK308" s="2"/>
      <c r="AL308" s="2"/>
      <c r="AM308" s="2"/>
      <c r="AN308" s="2"/>
      <c r="AO308" s="2"/>
      <c r="AP308" s="2"/>
      <c r="AQ308" s="2"/>
      <c r="AR308" s="2"/>
      <c r="AS308" s="2"/>
      <c r="AT308" s="2"/>
      <c r="AU308" s="2"/>
    </row>
    <row r="309" spans="1:47" ht="18" customHeight="1" x14ac:dyDescent="0.25">
      <c r="A309" s="583"/>
      <c r="B309" s="433"/>
      <c r="C309" s="436"/>
      <c r="D309" s="436"/>
      <c r="E309" s="436"/>
      <c r="F309" s="436"/>
      <c r="G309" s="436"/>
      <c r="H309" s="436"/>
      <c r="I309" s="436"/>
      <c r="J309" s="436"/>
      <c r="K309" s="436"/>
      <c r="L309" s="446"/>
      <c r="M309" s="446"/>
      <c r="N309" s="437"/>
      <c r="O309" s="437"/>
      <c r="P309" s="535"/>
      <c r="Q309" s="45"/>
      <c r="R309" s="311"/>
      <c r="S309" s="147"/>
      <c r="T309" s="147"/>
      <c r="U309" s="147"/>
      <c r="V309" s="148"/>
      <c r="W309" s="32"/>
      <c r="X309" s="120"/>
      <c r="Y309" s="120"/>
      <c r="Z309" s="120"/>
      <c r="AA309" s="73"/>
      <c r="AB309" s="32"/>
      <c r="AC309" s="170"/>
      <c r="AD309" s="170"/>
      <c r="AE309" s="489"/>
      <c r="AF309" s="2"/>
      <c r="AG309" s="2"/>
      <c r="AH309" s="2"/>
      <c r="AI309" s="2"/>
      <c r="AJ309" s="2"/>
      <c r="AK309" s="2"/>
      <c r="AL309" s="2"/>
      <c r="AM309" s="2"/>
      <c r="AN309" s="2"/>
      <c r="AO309" s="2"/>
      <c r="AP309" s="2"/>
      <c r="AQ309" s="2"/>
      <c r="AR309" s="2"/>
      <c r="AS309" s="2"/>
      <c r="AT309" s="2"/>
      <c r="AU309" s="2"/>
    </row>
    <row r="310" spans="1:47" ht="204.75" customHeight="1" x14ac:dyDescent="0.25">
      <c r="A310" s="584"/>
      <c r="B310" s="433"/>
      <c r="C310" s="436"/>
      <c r="D310" s="436"/>
      <c r="E310" s="436"/>
      <c r="F310" s="436"/>
      <c r="G310" s="436"/>
      <c r="H310" s="436"/>
      <c r="I310" s="436"/>
      <c r="J310" s="436"/>
      <c r="K310" s="436"/>
      <c r="L310" s="149">
        <v>10</v>
      </c>
      <c r="M310" s="149">
        <v>10</v>
      </c>
      <c r="N310" s="301" t="s">
        <v>417</v>
      </c>
      <c r="O310" s="302" t="s">
        <v>418</v>
      </c>
      <c r="P310" s="303" t="s">
        <v>419</v>
      </c>
      <c r="Q310" s="45"/>
      <c r="R310" s="311"/>
      <c r="S310" s="147"/>
      <c r="T310" s="147"/>
      <c r="U310" s="147"/>
      <c r="V310" s="148"/>
      <c r="W310" s="32"/>
      <c r="X310" s="120"/>
      <c r="Y310" s="120"/>
      <c r="Z310" s="120"/>
      <c r="AA310" s="73"/>
      <c r="AB310" s="32"/>
      <c r="AC310" s="170"/>
      <c r="AD310" s="170"/>
      <c r="AE310" s="489"/>
      <c r="AF310" s="2"/>
      <c r="AG310" s="2"/>
      <c r="AH310" s="2"/>
      <c r="AI310" s="2"/>
      <c r="AJ310" s="2"/>
      <c r="AK310" s="2"/>
      <c r="AL310" s="2"/>
      <c r="AM310" s="2"/>
      <c r="AN310" s="2"/>
      <c r="AO310" s="2"/>
      <c r="AP310" s="2"/>
      <c r="AQ310" s="2"/>
      <c r="AR310" s="2"/>
      <c r="AS310" s="2"/>
      <c r="AT310" s="2"/>
      <c r="AU310" s="2"/>
    </row>
    <row r="311" spans="1:47" ht="153.75" customHeight="1" x14ac:dyDescent="0.25">
      <c r="A311" s="585" t="s">
        <v>188</v>
      </c>
      <c r="B311" s="433"/>
      <c r="C311" s="436"/>
      <c r="D311" s="436"/>
      <c r="E311" s="436"/>
      <c r="F311" s="436"/>
      <c r="G311" s="436"/>
      <c r="H311" s="436"/>
      <c r="I311" s="436"/>
      <c r="J311" s="436"/>
      <c r="K311" s="436"/>
      <c r="L311" s="149">
        <v>13</v>
      </c>
      <c r="M311" s="149">
        <v>12</v>
      </c>
      <c r="N311" s="301" t="s">
        <v>420</v>
      </c>
      <c r="O311" s="302" t="s">
        <v>421</v>
      </c>
      <c r="P311" s="303" t="s">
        <v>422</v>
      </c>
      <c r="Q311" s="45"/>
      <c r="R311" s="311"/>
      <c r="S311" s="147"/>
      <c r="T311" s="147"/>
      <c r="U311" s="147"/>
      <c r="V311" s="148"/>
      <c r="W311" s="32"/>
      <c r="X311" s="120"/>
      <c r="Y311" s="120"/>
      <c r="Z311" s="120"/>
      <c r="AA311" s="73"/>
      <c r="AB311" s="32"/>
      <c r="AC311" s="170"/>
      <c r="AD311" s="170"/>
      <c r="AE311" s="489"/>
      <c r="AF311" s="2"/>
      <c r="AG311" s="2"/>
      <c r="AH311" s="2"/>
      <c r="AI311" s="2"/>
      <c r="AJ311" s="2"/>
      <c r="AK311" s="2"/>
      <c r="AL311" s="2"/>
      <c r="AM311" s="2"/>
      <c r="AN311" s="2"/>
      <c r="AO311" s="2"/>
      <c r="AP311" s="2"/>
      <c r="AQ311" s="2"/>
      <c r="AR311" s="2"/>
      <c r="AS311" s="2"/>
      <c r="AT311" s="2"/>
      <c r="AU311" s="2"/>
    </row>
    <row r="312" spans="1:47" ht="150.75" customHeight="1" x14ac:dyDescent="0.25">
      <c r="A312" s="583"/>
      <c r="B312" s="433"/>
      <c r="C312" s="436"/>
      <c r="D312" s="436"/>
      <c r="E312" s="436"/>
      <c r="F312" s="436"/>
      <c r="G312" s="436"/>
      <c r="H312" s="436"/>
      <c r="I312" s="436"/>
      <c r="J312" s="436"/>
      <c r="K312" s="436"/>
      <c r="L312" s="149">
        <v>20</v>
      </c>
      <c r="M312" s="149">
        <v>15</v>
      </c>
      <c r="N312" s="301" t="s">
        <v>423</v>
      </c>
      <c r="O312" s="302" t="s">
        <v>424</v>
      </c>
      <c r="P312" s="303" t="s">
        <v>425</v>
      </c>
      <c r="Q312" s="45"/>
      <c r="R312" s="311"/>
      <c r="S312" s="147"/>
      <c r="T312" s="147"/>
      <c r="U312" s="147"/>
      <c r="V312" s="148"/>
      <c r="W312" s="32"/>
      <c r="X312" s="120"/>
      <c r="Y312" s="120"/>
      <c r="Z312" s="120"/>
      <c r="AA312" s="73"/>
      <c r="AB312" s="32"/>
      <c r="AC312" s="170"/>
      <c r="AD312" s="170"/>
      <c r="AE312" s="489"/>
      <c r="AF312" s="2"/>
      <c r="AG312" s="2"/>
      <c r="AH312" s="2"/>
      <c r="AI312" s="2"/>
      <c r="AJ312" s="2"/>
      <c r="AK312" s="2"/>
      <c r="AL312" s="2"/>
      <c r="AM312" s="2"/>
      <c r="AN312" s="2"/>
      <c r="AO312" s="2"/>
      <c r="AP312" s="2"/>
      <c r="AQ312" s="2"/>
      <c r="AR312" s="2"/>
      <c r="AS312" s="2"/>
      <c r="AT312" s="2"/>
      <c r="AU312" s="2"/>
    </row>
    <row r="313" spans="1:47" ht="151.5" customHeight="1" x14ac:dyDescent="0.25">
      <c r="A313" s="583"/>
      <c r="B313" s="433"/>
      <c r="C313" s="436"/>
      <c r="D313" s="436"/>
      <c r="E313" s="436"/>
      <c r="F313" s="436"/>
      <c r="G313" s="436"/>
      <c r="H313" s="436"/>
      <c r="I313" s="436"/>
      <c r="J313" s="436"/>
      <c r="K313" s="436"/>
      <c r="L313" s="150">
        <v>20</v>
      </c>
      <c r="M313" s="150">
        <v>15</v>
      </c>
      <c r="N313" s="304" t="s">
        <v>426</v>
      </c>
      <c r="O313" s="368" t="s">
        <v>427</v>
      </c>
      <c r="P313" s="369" t="s">
        <v>428</v>
      </c>
      <c r="Q313" s="45"/>
      <c r="R313" s="311"/>
      <c r="S313" s="147"/>
      <c r="T313" s="147"/>
      <c r="U313" s="147"/>
      <c r="V313" s="148"/>
      <c r="W313" s="32"/>
      <c r="X313" s="120"/>
      <c r="Y313" s="120"/>
      <c r="Z313" s="120"/>
      <c r="AA313" s="73"/>
      <c r="AB313" s="32"/>
      <c r="AC313" s="170"/>
      <c r="AD313" s="170"/>
      <c r="AE313" s="489"/>
      <c r="AF313" s="2"/>
      <c r="AG313" s="2"/>
      <c r="AH313" s="2"/>
      <c r="AI313" s="2"/>
      <c r="AJ313" s="2"/>
      <c r="AK313" s="2"/>
      <c r="AL313" s="2"/>
      <c r="AM313" s="2"/>
      <c r="AN313" s="2"/>
      <c r="AO313" s="2"/>
      <c r="AP313" s="2"/>
      <c r="AQ313" s="2"/>
      <c r="AR313" s="2"/>
      <c r="AS313" s="2"/>
      <c r="AT313" s="2"/>
      <c r="AU313" s="2"/>
    </row>
    <row r="314" spans="1:47" ht="112.5" customHeight="1" x14ac:dyDescent="0.25">
      <c r="A314" s="584"/>
      <c r="B314" s="433"/>
      <c r="C314" s="436"/>
      <c r="D314" s="436"/>
      <c r="E314" s="436"/>
      <c r="F314" s="436"/>
      <c r="G314" s="436"/>
      <c r="H314" s="436"/>
      <c r="I314" s="436"/>
      <c r="J314" s="436"/>
      <c r="K314" s="436"/>
      <c r="L314" s="151">
        <v>8</v>
      </c>
      <c r="M314" s="151">
        <v>12</v>
      </c>
      <c r="N314" s="302" t="s">
        <v>429</v>
      </c>
      <c r="O314" s="302" t="s">
        <v>430</v>
      </c>
      <c r="P314" s="305" t="s">
        <v>431</v>
      </c>
      <c r="Q314" s="45"/>
      <c r="R314" s="311"/>
      <c r="S314" s="147"/>
      <c r="T314" s="147"/>
      <c r="U314" s="147"/>
      <c r="V314" s="148"/>
      <c r="W314" s="32"/>
      <c r="X314" s="120"/>
      <c r="Y314" s="120"/>
      <c r="Z314" s="120"/>
      <c r="AA314" s="73"/>
      <c r="AB314" s="32"/>
      <c r="AC314" s="170"/>
      <c r="AD314" s="170"/>
      <c r="AE314" s="489"/>
      <c r="AF314" s="2"/>
      <c r="AG314" s="2"/>
      <c r="AH314" s="2"/>
      <c r="AI314" s="2"/>
      <c r="AJ314" s="2"/>
      <c r="AK314" s="2"/>
      <c r="AL314" s="2"/>
      <c r="AM314" s="2"/>
      <c r="AN314" s="2"/>
      <c r="AO314" s="2"/>
      <c r="AP314" s="2"/>
      <c r="AQ314" s="2"/>
      <c r="AR314" s="2"/>
      <c r="AS314" s="2"/>
      <c r="AT314" s="2"/>
      <c r="AU314" s="2"/>
    </row>
    <row r="315" spans="1:47" ht="114" customHeight="1" x14ac:dyDescent="0.25">
      <c r="A315" s="585" t="s">
        <v>188</v>
      </c>
      <c r="B315" s="433"/>
      <c r="C315" s="436"/>
      <c r="D315" s="436"/>
      <c r="E315" s="436"/>
      <c r="F315" s="436"/>
      <c r="G315" s="436"/>
      <c r="H315" s="436"/>
      <c r="I315" s="436"/>
      <c r="J315" s="436"/>
      <c r="K315" s="436"/>
      <c r="L315" s="370">
        <v>6</v>
      </c>
      <c r="M315" s="370">
        <v>12</v>
      </c>
      <c r="N315" s="371" t="s">
        <v>432</v>
      </c>
      <c r="O315" s="371" t="s">
        <v>433</v>
      </c>
      <c r="P315" s="372" t="s">
        <v>434</v>
      </c>
      <c r="Q315" s="45"/>
      <c r="R315" s="311"/>
      <c r="S315" s="147"/>
      <c r="T315" s="147"/>
      <c r="U315" s="147"/>
      <c r="V315" s="148"/>
      <c r="W315" s="32"/>
      <c r="X315" s="120"/>
      <c r="Y315" s="120"/>
      <c r="Z315" s="120"/>
      <c r="AA315" s="73"/>
      <c r="AB315" s="32"/>
      <c r="AC315" s="170"/>
      <c r="AD315" s="170"/>
      <c r="AE315" s="489"/>
      <c r="AF315" s="2"/>
      <c r="AG315" s="2"/>
      <c r="AH315" s="2"/>
      <c r="AI315" s="2"/>
      <c r="AJ315" s="2"/>
      <c r="AK315" s="2"/>
      <c r="AL315" s="2"/>
      <c r="AM315" s="2"/>
      <c r="AN315" s="2"/>
      <c r="AO315" s="2"/>
      <c r="AP315" s="2"/>
      <c r="AQ315" s="2"/>
      <c r="AR315" s="2"/>
      <c r="AS315" s="2"/>
      <c r="AT315" s="2"/>
      <c r="AU315" s="2"/>
    </row>
    <row r="316" spans="1:47" ht="137.25" customHeight="1" x14ac:dyDescent="0.25">
      <c r="A316" s="583"/>
      <c r="B316" s="433"/>
      <c r="C316" s="436"/>
      <c r="D316" s="436"/>
      <c r="E316" s="436"/>
      <c r="F316" s="436"/>
      <c r="G316" s="436"/>
      <c r="H316" s="436"/>
      <c r="I316" s="436"/>
      <c r="J316" s="436"/>
      <c r="K316" s="436"/>
      <c r="L316" s="151">
        <v>42</v>
      </c>
      <c r="M316" s="151">
        <v>45</v>
      </c>
      <c r="N316" s="306" t="s">
        <v>435</v>
      </c>
      <c r="O316" s="306" t="s">
        <v>436</v>
      </c>
      <c r="P316" s="307" t="s">
        <v>437</v>
      </c>
      <c r="Q316" s="45"/>
      <c r="R316" s="311"/>
      <c r="S316" s="147"/>
      <c r="T316" s="147"/>
      <c r="U316" s="147"/>
      <c r="V316" s="148"/>
      <c r="W316" s="32"/>
      <c r="X316" s="120"/>
      <c r="Y316" s="120"/>
      <c r="Z316" s="120"/>
      <c r="AA316" s="73"/>
      <c r="AB316" s="32"/>
      <c r="AC316" s="170"/>
      <c r="AD316" s="170"/>
      <c r="AE316" s="489"/>
      <c r="AF316" s="2"/>
      <c r="AG316" s="2"/>
      <c r="AH316" s="2"/>
      <c r="AI316" s="2"/>
      <c r="AJ316" s="2"/>
      <c r="AK316" s="2"/>
      <c r="AL316" s="2"/>
      <c r="AM316" s="2"/>
      <c r="AN316" s="2"/>
      <c r="AO316" s="2"/>
      <c r="AP316" s="2"/>
      <c r="AQ316" s="2"/>
      <c r="AR316" s="2"/>
      <c r="AS316" s="2"/>
      <c r="AT316" s="2"/>
      <c r="AU316" s="2"/>
    </row>
    <row r="317" spans="1:47" ht="138" customHeight="1" x14ac:dyDescent="0.25">
      <c r="A317" s="583"/>
      <c r="B317" s="433"/>
      <c r="C317" s="436"/>
      <c r="D317" s="436"/>
      <c r="E317" s="436"/>
      <c r="F317" s="436"/>
      <c r="G317" s="436"/>
      <c r="H317" s="436"/>
      <c r="I317" s="436"/>
      <c r="J317" s="436"/>
      <c r="K317" s="436"/>
      <c r="L317" s="151">
        <v>18</v>
      </c>
      <c r="M317" s="151">
        <v>20</v>
      </c>
      <c r="N317" s="306" t="s">
        <v>438</v>
      </c>
      <c r="O317" s="306" t="s">
        <v>439</v>
      </c>
      <c r="P317" s="307" t="s">
        <v>440</v>
      </c>
      <c r="Q317" s="45"/>
      <c r="R317" s="311"/>
      <c r="S317" s="147"/>
      <c r="T317" s="147"/>
      <c r="U317" s="147"/>
      <c r="V317" s="148"/>
      <c r="W317" s="32"/>
      <c r="X317" s="120"/>
      <c r="Y317" s="120"/>
      <c r="Z317" s="120"/>
      <c r="AA317" s="73"/>
      <c r="AB317" s="32"/>
      <c r="AC317" s="170"/>
      <c r="AD317" s="170"/>
      <c r="AE317" s="489"/>
      <c r="AF317" s="2"/>
      <c r="AG317" s="2"/>
      <c r="AH317" s="2"/>
      <c r="AI317" s="2"/>
      <c r="AJ317" s="2"/>
      <c r="AK317" s="2"/>
      <c r="AL317" s="2"/>
      <c r="AM317" s="2"/>
      <c r="AN317" s="2"/>
      <c r="AO317" s="2"/>
      <c r="AP317" s="2"/>
      <c r="AQ317" s="2"/>
      <c r="AR317" s="2"/>
      <c r="AS317" s="2"/>
      <c r="AT317" s="2"/>
      <c r="AU317" s="2"/>
    </row>
    <row r="318" spans="1:47" ht="140.25" customHeight="1" x14ac:dyDescent="0.25">
      <c r="A318" s="583"/>
      <c r="B318" s="434"/>
      <c r="C318" s="437"/>
      <c r="D318" s="437"/>
      <c r="E318" s="437"/>
      <c r="F318" s="437"/>
      <c r="G318" s="437"/>
      <c r="H318" s="437"/>
      <c r="I318" s="437"/>
      <c r="J318" s="437"/>
      <c r="K318" s="437"/>
      <c r="L318" s="373">
        <v>12</v>
      </c>
      <c r="M318" s="373">
        <v>16</v>
      </c>
      <c r="N318" s="374" t="s">
        <v>441</v>
      </c>
      <c r="O318" s="374" t="s">
        <v>442</v>
      </c>
      <c r="P318" s="375" t="s">
        <v>443</v>
      </c>
      <c r="Q318" s="49"/>
      <c r="R318" s="312"/>
      <c r="S318" s="50"/>
      <c r="T318" s="50"/>
      <c r="U318" s="50"/>
      <c r="V318" s="135"/>
      <c r="W318" s="136"/>
      <c r="X318" s="94"/>
      <c r="Y318" s="94"/>
      <c r="Z318" s="94"/>
      <c r="AA318" s="95"/>
      <c r="AB318" s="136"/>
      <c r="AC318" s="57"/>
      <c r="AD318" s="57"/>
      <c r="AE318" s="524"/>
      <c r="AF318" s="2"/>
      <c r="AG318" s="2"/>
      <c r="AH318" s="2"/>
      <c r="AI318" s="2"/>
      <c r="AJ318" s="2"/>
      <c r="AK318" s="2"/>
      <c r="AL318" s="2"/>
      <c r="AM318" s="2"/>
      <c r="AN318" s="2"/>
      <c r="AO318" s="2"/>
      <c r="AP318" s="2"/>
      <c r="AQ318" s="2"/>
      <c r="AR318" s="2"/>
      <c r="AS318" s="2"/>
      <c r="AT318" s="2"/>
      <c r="AU318" s="2"/>
    </row>
    <row r="319" spans="1:47" ht="51" customHeight="1" x14ac:dyDescent="0.25">
      <c r="A319" s="583"/>
      <c r="B319" s="443" t="s">
        <v>46</v>
      </c>
      <c r="C319" s="444" t="s">
        <v>47</v>
      </c>
      <c r="D319" s="444" t="s">
        <v>134</v>
      </c>
      <c r="E319" s="444" t="s">
        <v>151</v>
      </c>
      <c r="F319" s="448" t="s">
        <v>50</v>
      </c>
      <c r="G319" s="444" t="s">
        <v>136</v>
      </c>
      <c r="H319" s="444" t="s">
        <v>444</v>
      </c>
      <c r="I319" s="444" t="s">
        <v>445</v>
      </c>
      <c r="J319" s="444" t="s">
        <v>446</v>
      </c>
      <c r="K319" s="444" t="s">
        <v>447</v>
      </c>
      <c r="L319" s="429">
        <v>2</v>
      </c>
      <c r="M319" s="429">
        <v>2</v>
      </c>
      <c r="N319" s="444" t="s">
        <v>448</v>
      </c>
      <c r="O319" s="444" t="s">
        <v>449</v>
      </c>
      <c r="P319" s="450" t="s">
        <v>450</v>
      </c>
      <c r="Q319" s="58" t="s">
        <v>76</v>
      </c>
      <c r="R319" s="317" t="s">
        <v>77</v>
      </c>
      <c r="S319" s="97"/>
      <c r="T319" s="98" t="s">
        <v>61</v>
      </c>
      <c r="U319" s="99" t="s">
        <v>62</v>
      </c>
      <c r="V319" s="100"/>
      <c r="W319" s="65"/>
      <c r="X319" s="63"/>
      <c r="Y319" s="63" t="str">
        <f t="shared" ref="Y319:Y323" si="28">IF(V319=0," ",V319*X319)</f>
        <v xml:space="preserve"> </v>
      </c>
      <c r="Z319" s="63" t="str">
        <f>IF(V319=0," ",(Y319*12%)+Y319)</f>
        <v xml:space="preserve"> </v>
      </c>
      <c r="AA319" s="64">
        <f>SUM(Z320:Z323)</f>
        <v>12.062912000000001</v>
      </c>
      <c r="AB319" s="144"/>
      <c r="AC319" s="66"/>
      <c r="AD319" s="66"/>
      <c r="AE319" s="525"/>
      <c r="AF319" s="2"/>
      <c r="AG319" s="2"/>
      <c r="AH319" s="2"/>
      <c r="AI319" s="2"/>
      <c r="AJ319" s="2"/>
      <c r="AK319" s="2"/>
      <c r="AL319" s="2"/>
      <c r="AM319" s="2"/>
      <c r="AN319" s="2"/>
      <c r="AO319" s="2"/>
      <c r="AP319" s="2"/>
      <c r="AQ319" s="2"/>
      <c r="AR319" s="2"/>
      <c r="AS319" s="2"/>
      <c r="AT319" s="2"/>
      <c r="AU319" s="2"/>
    </row>
    <row r="320" spans="1:47" ht="51" customHeight="1" x14ac:dyDescent="0.25">
      <c r="A320" s="584"/>
      <c r="B320" s="433"/>
      <c r="C320" s="436"/>
      <c r="D320" s="436"/>
      <c r="E320" s="436"/>
      <c r="F320" s="436"/>
      <c r="G320" s="436"/>
      <c r="H320" s="436"/>
      <c r="I320" s="436"/>
      <c r="J320" s="436"/>
      <c r="K320" s="436"/>
      <c r="L320" s="430"/>
      <c r="M320" s="430"/>
      <c r="N320" s="436"/>
      <c r="O320" s="436"/>
      <c r="P320" s="451"/>
      <c r="Q320" s="45"/>
      <c r="R320" s="311" t="s">
        <v>451</v>
      </c>
      <c r="S320" s="147"/>
      <c r="T320" s="147"/>
      <c r="U320" s="147"/>
      <c r="V320" s="157">
        <v>2</v>
      </c>
      <c r="W320" s="46" t="s">
        <v>79</v>
      </c>
      <c r="X320" s="47">
        <v>2.95</v>
      </c>
      <c r="Y320" s="68">
        <f t="shared" si="28"/>
        <v>5.9</v>
      </c>
      <c r="Z320" s="68">
        <f>IF(V320=0," ",(Y320))</f>
        <v>5.9</v>
      </c>
      <c r="AA320" s="34"/>
      <c r="AB320" s="48"/>
      <c r="AC320" s="170" t="s">
        <v>63</v>
      </c>
      <c r="AD320" s="170"/>
      <c r="AE320" s="489"/>
      <c r="AF320" s="2"/>
      <c r="AG320" s="2"/>
      <c r="AH320" s="2"/>
      <c r="AI320" s="2"/>
      <c r="AJ320" s="2"/>
      <c r="AK320" s="2"/>
      <c r="AL320" s="2"/>
      <c r="AM320" s="2"/>
      <c r="AN320" s="2"/>
      <c r="AO320" s="2"/>
      <c r="AP320" s="2"/>
      <c r="AQ320" s="2"/>
      <c r="AR320" s="2"/>
      <c r="AS320" s="2"/>
      <c r="AT320" s="2"/>
      <c r="AU320" s="2"/>
    </row>
    <row r="321" spans="1:47" ht="51" customHeight="1" x14ac:dyDescent="0.25">
      <c r="A321" s="585" t="s">
        <v>188</v>
      </c>
      <c r="B321" s="433"/>
      <c r="C321" s="436"/>
      <c r="D321" s="436"/>
      <c r="E321" s="436"/>
      <c r="F321" s="436"/>
      <c r="G321" s="436"/>
      <c r="H321" s="436"/>
      <c r="I321" s="436"/>
      <c r="J321" s="436"/>
      <c r="K321" s="436"/>
      <c r="L321" s="430"/>
      <c r="M321" s="430"/>
      <c r="N321" s="436"/>
      <c r="O321" s="436"/>
      <c r="P321" s="451"/>
      <c r="Q321" s="45"/>
      <c r="R321" s="311" t="s">
        <v>452</v>
      </c>
      <c r="S321" s="147"/>
      <c r="T321" s="147"/>
      <c r="U321" s="147"/>
      <c r="V321" s="157">
        <v>3</v>
      </c>
      <c r="W321" s="46" t="s">
        <v>79</v>
      </c>
      <c r="X321" s="47">
        <v>1.496</v>
      </c>
      <c r="Y321" s="68">
        <f t="shared" si="28"/>
        <v>4.4879999999999995</v>
      </c>
      <c r="Z321" s="68">
        <f t="shared" ref="Z321:Z323" si="29">IF(V321=0," ",(Y321*12%)+Y321)</f>
        <v>5.0265599999999999</v>
      </c>
      <c r="AA321" s="34"/>
      <c r="AB321" s="48"/>
      <c r="AC321" s="170" t="s">
        <v>63</v>
      </c>
      <c r="AD321" s="170"/>
      <c r="AE321" s="489"/>
      <c r="AF321" s="2"/>
      <c r="AG321" s="2"/>
      <c r="AH321" s="2"/>
      <c r="AI321" s="2"/>
      <c r="AJ321" s="2"/>
      <c r="AK321" s="2"/>
      <c r="AL321" s="2"/>
      <c r="AM321" s="2"/>
      <c r="AN321" s="2"/>
      <c r="AO321" s="2"/>
      <c r="AP321" s="2"/>
      <c r="AQ321" s="2"/>
      <c r="AR321" s="2"/>
      <c r="AS321" s="2"/>
      <c r="AT321" s="2"/>
      <c r="AU321" s="2"/>
    </row>
    <row r="322" spans="1:47" ht="51" customHeight="1" x14ac:dyDescent="0.25">
      <c r="A322" s="583"/>
      <c r="B322" s="433"/>
      <c r="C322" s="436"/>
      <c r="D322" s="436"/>
      <c r="E322" s="436"/>
      <c r="F322" s="436"/>
      <c r="G322" s="436"/>
      <c r="H322" s="436"/>
      <c r="I322" s="436"/>
      <c r="J322" s="436"/>
      <c r="K322" s="436"/>
      <c r="L322" s="430"/>
      <c r="M322" s="430"/>
      <c r="N322" s="436"/>
      <c r="O322" s="436"/>
      <c r="P322" s="451"/>
      <c r="Q322" s="26"/>
      <c r="R322" s="311" t="s">
        <v>453</v>
      </c>
      <c r="S322" s="147"/>
      <c r="T322" s="147"/>
      <c r="U322" s="147"/>
      <c r="V322" s="157">
        <v>1</v>
      </c>
      <c r="W322" s="46" t="s">
        <v>84</v>
      </c>
      <c r="X322" s="47">
        <v>0.60940000000000005</v>
      </c>
      <c r="Y322" s="68">
        <f t="shared" si="28"/>
        <v>0.60940000000000005</v>
      </c>
      <c r="Z322" s="68">
        <f t="shared" si="29"/>
        <v>0.68252800000000002</v>
      </c>
      <c r="AA322" s="34"/>
      <c r="AB322" s="48"/>
      <c r="AC322" s="170" t="s">
        <v>63</v>
      </c>
      <c r="AD322" s="170"/>
      <c r="AE322" s="489"/>
      <c r="AF322" s="2"/>
      <c r="AG322" s="2"/>
      <c r="AH322" s="2"/>
      <c r="AI322" s="2"/>
      <c r="AJ322" s="2"/>
      <c r="AK322" s="2"/>
      <c r="AL322" s="2"/>
      <c r="AM322" s="2"/>
      <c r="AN322" s="2"/>
      <c r="AO322" s="2"/>
      <c r="AP322" s="2"/>
      <c r="AQ322" s="2"/>
      <c r="AR322" s="2"/>
      <c r="AS322" s="2"/>
      <c r="AT322" s="2"/>
      <c r="AU322" s="2"/>
    </row>
    <row r="323" spans="1:47" ht="51" customHeight="1" x14ac:dyDescent="0.25">
      <c r="A323" s="583"/>
      <c r="B323" s="439"/>
      <c r="C323" s="441"/>
      <c r="D323" s="441"/>
      <c r="E323" s="441"/>
      <c r="F323" s="441"/>
      <c r="G323" s="441"/>
      <c r="H323" s="441"/>
      <c r="I323" s="441"/>
      <c r="J323" s="441"/>
      <c r="K323" s="441"/>
      <c r="L323" s="431"/>
      <c r="M323" s="431"/>
      <c r="N323" s="441"/>
      <c r="O323" s="441"/>
      <c r="P323" s="452"/>
      <c r="Q323" s="102"/>
      <c r="R323" s="355" t="s">
        <v>454</v>
      </c>
      <c r="S323" s="356"/>
      <c r="T323" s="356"/>
      <c r="U323" s="356"/>
      <c r="V323" s="357">
        <v>2</v>
      </c>
      <c r="W323" s="358" t="s">
        <v>84</v>
      </c>
      <c r="X323" s="345">
        <v>0.2026</v>
      </c>
      <c r="Y323" s="346">
        <f t="shared" si="28"/>
        <v>0.4052</v>
      </c>
      <c r="Z323" s="346">
        <f t="shared" si="29"/>
        <v>0.45382400000000001</v>
      </c>
      <c r="AA323" s="347"/>
      <c r="AB323" s="359"/>
      <c r="AC323" s="348" t="s">
        <v>63</v>
      </c>
      <c r="AD323" s="348"/>
      <c r="AE323" s="490"/>
      <c r="AF323" s="2"/>
      <c r="AG323" s="2"/>
      <c r="AH323" s="2"/>
      <c r="AI323" s="2"/>
      <c r="AJ323" s="2"/>
      <c r="AK323" s="2"/>
      <c r="AL323" s="2"/>
      <c r="AM323" s="2"/>
      <c r="AN323" s="2"/>
      <c r="AO323" s="2"/>
      <c r="AP323" s="2"/>
      <c r="AQ323" s="2"/>
      <c r="AR323" s="2"/>
      <c r="AS323" s="2"/>
      <c r="AT323" s="2"/>
      <c r="AU323" s="2"/>
    </row>
    <row r="324" spans="1:47" ht="51" customHeight="1" x14ac:dyDescent="0.25">
      <c r="A324" s="583"/>
      <c r="B324" s="432" t="s">
        <v>189</v>
      </c>
      <c r="C324" s="435" t="s">
        <v>190</v>
      </c>
      <c r="D324" s="435" t="s">
        <v>455</v>
      </c>
      <c r="E324" s="435" t="s">
        <v>456</v>
      </c>
      <c r="F324" s="449" t="s">
        <v>193</v>
      </c>
      <c r="G324" s="435" t="s">
        <v>457</v>
      </c>
      <c r="H324" s="435" t="s">
        <v>194</v>
      </c>
      <c r="I324" s="435" t="s">
        <v>458</v>
      </c>
      <c r="J324" s="435" t="s">
        <v>459</v>
      </c>
      <c r="K324" s="435" t="s">
        <v>460</v>
      </c>
      <c r="L324" s="445">
        <v>2</v>
      </c>
      <c r="M324" s="445">
        <v>2</v>
      </c>
      <c r="N324" s="435" t="s">
        <v>461</v>
      </c>
      <c r="O324" s="435" t="s">
        <v>462</v>
      </c>
      <c r="P324" s="453" t="s">
        <v>450</v>
      </c>
      <c r="Q324" s="37"/>
      <c r="R324" s="314"/>
      <c r="S324" s="79"/>
      <c r="T324" s="79"/>
      <c r="U324" s="79"/>
      <c r="V324" s="114"/>
      <c r="W324" s="103"/>
      <c r="X324" s="143"/>
      <c r="Y324" s="143"/>
      <c r="Z324" s="143"/>
      <c r="AA324" s="82"/>
      <c r="AB324" s="103"/>
      <c r="AC324" s="44"/>
      <c r="AD324" s="44"/>
      <c r="AE324" s="523"/>
      <c r="AF324" s="2"/>
      <c r="AG324" s="2"/>
      <c r="AH324" s="2"/>
      <c r="AI324" s="2"/>
      <c r="AJ324" s="2"/>
      <c r="AK324" s="2"/>
      <c r="AL324" s="2"/>
      <c r="AM324" s="2"/>
      <c r="AN324" s="2"/>
      <c r="AO324" s="2"/>
      <c r="AP324" s="2"/>
      <c r="AQ324" s="2"/>
      <c r="AR324" s="2"/>
      <c r="AS324" s="2"/>
      <c r="AT324" s="2"/>
      <c r="AU324" s="2"/>
    </row>
    <row r="325" spans="1:47" ht="51" customHeight="1" x14ac:dyDescent="0.25">
      <c r="A325" s="583"/>
      <c r="B325" s="433"/>
      <c r="C325" s="436"/>
      <c r="D325" s="436"/>
      <c r="E325" s="436"/>
      <c r="F325" s="436"/>
      <c r="G325" s="436"/>
      <c r="H325" s="436"/>
      <c r="I325" s="436"/>
      <c r="J325" s="436"/>
      <c r="K325" s="436"/>
      <c r="L325" s="430"/>
      <c r="M325" s="430"/>
      <c r="N325" s="436"/>
      <c r="O325" s="436"/>
      <c r="P325" s="451"/>
      <c r="Q325" s="45"/>
      <c r="R325" s="311"/>
      <c r="S325" s="147"/>
      <c r="T325" s="147"/>
      <c r="U325" s="147"/>
      <c r="V325" s="148"/>
      <c r="W325" s="32"/>
      <c r="X325" s="120"/>
      <c r="Y325" s="120"/>
      <c r="Z325" s="120"/>
      <c r="AA325" s="73"/>
      <c r="AB325" s="32"/>
      <c r="AC325" s="170"/>
      <c r="AD325" s="170"/>
      <c r="AE325" s="489"/>
      <c r="AF325" s="2"/>
      <c r="AG325" s="2"/>
      <c r="AH325" s="2"/>
      <c r="AI325" s="2"/>
      <c r="AJ325" s="2"/>
      <c r="AK325" s="2"/>
      <c r="AL325" s="2"/>
      <c r="AM325" s="2"/>
      <c r="AN325" s="2"/>
      <c r="AO325" s="2"/>
      <c r="AP325" s="2"/>
      <c r="AQ325" s="2"/>
      <c r="AR325" s="2"/>
      <c r="AS325" s="2"/>
      <c r="AT325" s="2"/>
      <c r="AU325" s="2"/>
    </row>
    <row r="326" spans="1:47" ht="51" customHeight="1" x14ac:dyDescent="0.25">
      <c r="A326" s="583"/>
      <c r="B326" s="433"/>
      <c r="C326" s="436"/>
      <c r="D326" s="436"/>
      <c r="E326" s="436"/>
      <c r="F326" s="436"/>
      <c r="G326" s="436"/>
      <c r="H326" s="436"/>
      <c r="I326" s="436"/>
      <c r="J326" s="436"/>
      <c r="K326" s="436"/>
      <c r="L326" s="430"/>
      <c r="M326" s="430"/>
      <c r="N326" s="436"/>
      <c r="O326" s="436"/>
      <c r="P326" s="451"/>
      <c r="Q326" s="45"/>
      <c r="R326" s="311"/>
      <c r="S326" s="147"/>
      <c r="T326" s="147"/>
      <c r="U326" s="147"/>
      <c r="V326" s="148"/>
      <c r="W326" s="32"/>
      <c r="X326" s="120"/>
      <c r="Y326" s="120"/>
      <c r="Z326" s="120"/>
      <c r="AA326" s="73"/>
      <c r="AB326" s="32"/>
      <c r="AC326" s="170"/>
      <c r="AD326" s="170"/>
      <c r="AE326" s="489"/>
      <c r="AF326" s="2"/>
      <c r="AG326" s="2"/>
      <c r="AH326" s="2"/>
      <c r="AI326" s="2"/>
      <c r="AJ326" s="2"/>
      <c r="AK326" s="2"/>
      <c r="AL326" s="2"/>
      <c r="AM326" s="2"/>
      <c r="AN326" s="2"/>
      <c r="AO326" s="2"/>
      <c r="AP326" s="2"/>
      <c r="AQ326" s="2"/>
      <c r="AR326" s="2"/>
      <c r="AS326" s="2"/>
      <c r="AT326" s="2"/>
      <c r="AU326" s="2"/>
    </row>
    <row r="327" spans="1:47" ht="51" customHeight="1" x14ac:dyDescent="0.25">
      <c r="A327" s="583"/>
      <c r="B327" s="433"/>
      <c r="C327" s="436"/>
      <c r="D327" s="436"/>
      <c r="E327" s="436"/>
      <c r="F327" s="436"/>
      <c r="G327" s="436"/>
      <c r="H327" s="436"/>
      <c r="I327" s="436"/>
      <c r="J327" s="436"/>
      <c r="K327" s="436"/>
      <c r="L327" s="430"/>
      <c r="M327" s="430"/>
      <c r="N327" s="436"/>
      <c r="O327" s="436"/>
      <c r="P327" s="451"/>
      <c r="Q327" s="26"/>
      <c r="R327" s="311"/>
      <c r="S327" s="147"/>
      <c r="T327" s="147"/>
      <c r="U327" s="147"/>
      <c r="V327" s="148"/>
      <c r="W327" s="32"/>
      <c r="X327" s="120"/>
      <c r="Y327" s="120"/>
      <c r="Z327" s="120"/>
      <c r="AA327" s="73"/>
      <c r="AB327" s="32"/>
      <c r="AC327" s="170"/>
      <c r="AD327" s="170"/>
      <c r="AE327" s="489"/>
      <c r="AF327" s="2"/>
      <c r="AG327" s="2"/>
      <c r="AH327" s="2"/>
      <c r="AI327" s="2"/>
      <c r="AJ327" s="2"/>
      <c r="AK327" s="2"/>
      <c r="AL327" s="2"/>
      <c r="AM327" s="2"/>
      <c r="AN327" s="2"/>
      <c r="AO327" s="2"/>
      <c r="AP327" s="2"/>
      <c r="AQ327" s="2"/>
      <c r="AR327" s="2"/>
      <c r="AS327" s="2"/>
      <c r="AT327" s="2"/>
      <c r="AU327" s="2"/>
    </row>
    <row r="328" spans="1:47" ht="51" customHeight="1" x14ac:dyDescent="0.25">
      <c r="A328" s="583"/>
      <c r="B328" s="434"/>
      <c r="C328" s="437"/>
      <c r="D328" s="437"/>
      <c r="E328" s="437"/>
      <c r="F328" s="437"/>
      <c r="G328" s="437"/>
      <c r="H328" s="437"/>
      <c r="I328" s="437"/>
      <c r="J328" s="437"/>
      <c r="K328" s="437"/>
      <c r="L328" s="446"/>
      <c r="M328" s="446"/>
      <c r="N328" s="437"/>
      <c r="O328" s="437"/>
      <c r="P328" s="454"/>
      <c r="Q328" s="49"/>
      <c r="R328" s="312"/>
      <c r="S328" s="50"/>
      <c r="T328" s="50"/>
      <c r="U328" s="50"/>
      <c r="V328" s="135"/>
      <c r="W328" s="136"/>
      <c r="X328" s="94"/>
      <c r="Y328" s="94"/>
      <c r="Z328" s="94"/>
      <c r="AA328" s="95"/>
      <c r="AB328" s="136"/>
      <c r="AC328" s="57"/>
      <c r="AD328" s="57"/>
      <c r="AE328" s="524"/>
      <c r="AF328" s="2"/>
      <c r="AG328" s="2"/>
      <c r="AH328" s="2"/>
      <c r="AI328" s="2"/>
      <c r="AJ328" s="2"/>
      <c r="AK328" s="2"/>
      <c r="AL328" s="2"/>
      <c r="AM328" s="2"/>
      <c r="AN328" s="2"/>
      <c r="AO328" s="2"/>
      <c r="AP328" s="2"/>
      <c r="AQ328" s="2"/>
      <c r="AR328" s="2"/>
      <c r="AS328" s="2"/>
      <c r="AT328" s="2"/>
      <c r="AU328" s="2"/>
    </row>
    <row r="329" spans="1:47" ht="25.5" customHeight="1" x14ac:dyDescent="0.25">
      <c r="A329" s="583"/>
      <c r="B329" s="443" t="s">
        <v>46</v>
      </c>
      <c r="C329" s="444" t="s">
        <v>47</v>
      </c>
      <c r="D329" s="444" t="s">
        <v>48</v>
      </c>
      <c r="E329" s="444" t="s">
        <v>463</v>
      </c>
      <c r="F329" s="448" t="s">
        <v>50</v>
      </c>
      <c r="G329" s="444" t="s">
        <v>464</v>
      </c>
      <c r="H329" s="444" t="s">
        <v>194</v>
      </c>
      <c r="I329" s="444" t="s">
        <v>465</v>
      </c>
      <c r="J329" s="444" t="s">
        <v>466</v>
      </c>
      <c r="K329" s="444" t="s">
        <v>467</v>
      </c>
      <c r="L329" s="429">
        <v>0</v>
      </c>
      <c r="M329" s="429">
        <v>5</v>
      </c>
      <c r="N329" s="444" t="s">
        <v>468</v>
      </c>
      <c r="O329" s="444" t="s">
        <v>469</v>
      </c>
      <c r="P329" s="450" t="s">
        <v>470</v>
      </c>
      <c r="Q329" s="58" t="s">
        <v>76</v>
      </c>
      <c r="R329" s="317" t="s">
        <v>77</v>
      </c>
      <c r="S329" s="97"/>
      <c r="T329" s="98" t="s">
        <v>61</v>
      </c>
      <c r="U329" s="99" t="s">
        <v>62</v>
      </c>
      <c r="V329" s="100"/>
      <c r="W329" s="65"/>
      <c r="X329" s="63"/>
      <c r="Y329" s="63" t="str">
        <f t="shared" ref="Y329:Y333" si="30">IF(V329=0," ",V329*X329)</f>
        <v xml:space="preserve"> </v>
      </c>
      <c r="Z329" s="63" t="str">
        <f>IF(V329=0," ",(Y329*12%)+Y329)</f>
        <v xml:space="preserve"> </v>
      </c>
      <c r="AA329" s="64">
        <f>SUM(Z330:Z333)</f>
        <v>17.806048000000001</v>
      </c>
      <c r="AB329" s="144"/>
      <c r="AC329" s="101"/>
      <c r="AD329" s="101"/>
      <c r="AE329" s="525"/>
      <c r="AF329" s="2"/>
      <c r="AG329" s="2"/>
      <c r="AH329" s="2"/>
      <c r="AI329" s="2"/>
      <c r="AJ329" s="2"/>
      <c r="AK329" s="2"/>
      <c r="AL329" s="2"/>
      <c r="AM329" s="2"/>
      <c r="AN329" s="2"/>
      <c r="AO329" s="2"/>
      <c r="AP329" s="2"/>
      <c r="AQ329" s="2"/>
      <c r="AR329" s="2"/>
      <c r="AS329" s="2"/>
      <c r="AT329" s="2"/>
      <c r="AU329" s="2"/>
    </row>
    <row r="330" spans="1:47" ht="25.5" customHeight="1" x14ac:dyDescent="0.25">
      <c r="A330" s="583"/>
      <c r="B330" s="433"/>
      <c r="C330" s="436"/>
      <c r="D330" s="436"/>
      <c r="E330" s="436"/>
      <c r="F330" s="436"/>
      <c r="G330" s="436"/>
      <c r="H330" s="436"/>
      <c r="I330" s="436"/>
      <c r="J330" s="436"/>
      <c r="K330" s="436"/>
      <c r="L330" s="430"/>
      <c r="M330" s="430"/>
      <c r="N330" s="436"/>
      <c r="O330" s="436"/>
      <c r="P330" s="451"/>
      <c r="Q330" s="45"/>
      <c r="R330" s="311" t="s">
        <v>471</v>
      </c>
      <c r="S330" s="147"/>
      <c r="T330" s="147"/>
      <c r="U330" s="147"/>
      <c r="V330" s="157">
        <v>2</v>
      </c>
      <c r="W330" s="46" t="s">
        <v>79</v>
      </c>
      <c r="X330" s="47">
        <v>2.95</v>
      </c>
      <c r="Y330" s="68">
        <f t="shared" si="30"/>
        <v>5.9</v>
      </c>
      <c r="Z330" s="68">
        <f>IF(V330=0," ",(Y330))</f>
        <v>5.9</v>
      </c>
      <c r="AA330" s="34"/>
      <c r="AB330" s="48"/>
      <c r="AC330" s="32" t="s">
        <v>63</v>
      </c>
      <c r="AD330" s="46"/>
      <c r="AE330" s="489"/>
      <c r="AF330" s="131"/>
      <c r="AG330" s="2"/>
      <c r="AH330" s="2"/>
      <c r="AI330" s="2"/>
      <c r="AJ330" s="2"/>
      <c r="AK330" s="2"/>
      <c r="AL330" s="2"/>
      <c r="AM330" s="2"/>
      <c r="AN330" s="2"/>
      <c r="AO330" s="2"/>
      <c r="AP330" s="2"/>
      <c r="AQ330" s="2"/>
      <c r="AR330" s="2"/>
      <c r="AS330" s="2"/>
      <c r="AT330" s="2"/>
      <c r="AU330" s="2"/>
    </row>
    <row r="331" spans="1:47" ht="25.5" customHeight="1" x14ac:dyDescent="0.25">
      <c r="A331" s="583"/>
      <c r="B331" s="433"/>
      <c r="C331" s="436"/>
      <c r="D331" s="436"/>
      <c r="E331" s="436"/>
      <c r="F331" s="436"/>
      <c r="G331" s="436"/>
      <c r="H331" s="436"/>
      <c r="I331" s="436"/>
      <c r="J331" s="436"/>
      <c r="K331" s="436"/>
      <c r="L331" s="430"/>
      <c r="M331" s="430"/>
      <c r="N331" s="436"/>
      <c r="O331" s="436"/>
      <c r="P331" s="451"/>
      <c r="Q331" s="45"/>
      <c r="R331" s="311" t="s">
        <v>472</v>
      </c>
      <c r="S331" s="147"/>
      <c r="T331" s="147"/>
      <c r="U331" s="147"/>
      <c r="V331" s="157">
        <v>3</v>
      </c>
      <c r="W331" s="46" t="s">
        <v>79</v>
      </c>
      <c r="X331" s="47">
        <v>1.496</v>
      </c>
      <c r="Y331" s="68">
        <f t="shared" si="30"/>
        <v>4.4879999999999995</v>
      </c>
      <c r="Z331" s="68">
        <f t="shared" ref="Z331:Z333" si="31">IF(V331=0," ",(Y331*12%)+Y331)</f>
        <v>5.0265599999999999</v>
      </c>
      <c r="AA331" s="34"/>
      <c r="AB331" s="48"/>
      <c r="AC331" s="32" t="s">
        <v>63</v>
      </c>
      <c r="AD331" s="170"/>
      <c r="AE331" s="489"/>
      <c r="AG331" s="2"/>
      <c r="AH331" s="2"/>
      <c r="AI331" s="2"/>
      <c r="AJ331" s="2"/>
      <c r="AK331" s="2"/>
      <c r="AL331" s="2"/>
      <c r="AM331" s="2"/>
      <c r="AN331" s="2"/>
      <c r="AO331" s="2"/>
      <c r="AP331" s="2"/>
      <c r="AQ331" s="2"/>
      <c r="AR331" s="2"/>
      <c r="AS331" s="2"/>
      <c r="AT331" s="2"/>
      <c r="AU331" s="2"/>
    </row>
    <row r="332" spans="1:47" ht="25.5" customHeight="1" x14ac:dyDescent="0.25">
      <c r="A332" s="583"/>
      <c r="B332" s="433"/>
      <c r="C332" s="436"/>
      <c r="D332" s="436"/>
      <c r="E332" s="436"/>
      <c r="F332" s="436"/>
      <c r="G332" s="436"/>
      <c r="H332" s="436"/>
      <c r="I332" s="436"/>
      <c r="J332" s="436"/>
      <c r="K332" s="436"/>
      <c r="L332" s="430"/>
      <c r="M332" s="430"/>
      <c r="N332" s="436"/>
      <c r="O332" s="436"/>
      <c r="P332" s="451"/>
      <c r="Q332" s="26"/>
      <c r="R332" s="311" t="s">
        <v>116</v>
      </c>
      <c r="S332" s="147"/>
      <c r="T332" s="147"/>
      <c r="U332" s="147"/>
      <c r="V332" s="157">
        <v>1</v>
      </c>
      <c r="W332" s="46" t="s">
        <v>79</v>
      </c>
      <c r="X332" s="47">
        <v>5.7371999999999996</v>
      </c>
      <c r="Y332" s="68">
        <f t="shared" si="30"/>
        <v>5.7371999999999996</v>
      </c>
      <c r="Z332" s="68">
        <f t="shared" si="31"/>
        <v>6.4256639999999994</v>
      </c>
      <c r="AA332" s="34"/>
      <c r="AB332" s="48"/>
      <c r="AC332" s="32" t="s">
        <v>63</v>
      </c>
      <c r="AD332" s="170"/>
      <c r="AE332" s="489"/>
      <c r="AG332" s="2"/>
      <c r="AH332" s="2"/>
      <c r="AI332" s="2"/>
      <c r="AJ332" s="2"/>
      <c r="AK332" s="2"/>
      <c r="AL332" s="2"/>
      <c r="AM332" s="2"/>
      <c r="AN332" s="2"/>
      <c r="AO332" s="2"/>
      <c r="AP332" s="2"/>
      <c r="AQ332" s="2"/>
      <c r="AR332" s="2"/>
      <c r="AS332" s="2"/>
      <c r="AT332" s="2"/>
      <c r="AU332" s="2"/>
    </row>
    <row r="333" spans="1:47" ht="25.5" customHeight="1" x14ac:dyDescent="0.25">
      <c r="A333" s="583"/>
      <c r="B333" s="439"/>
      <c r="C333" s="441"/>
      <c r="D333" s="441"/>
      <c r="E333" s="441"/>
      <c r="F333" s="441"/>
      <c r="G333" s="441"/>
      <c r="H333" s="441"/>
      <c r="I333" s="441"/>
      <c r="J333" s="441"/>
      <c r="K333" s="441"/>
      <c r="L333" s="431"/>
      <c r="M333" s="431"/>
      <c r="N333" s="441"/>
      <c r="O333" s="441"/>
      <c r="P333" s="452"/>
      <c r="Q333" s="102"/>
      <c r="R333" s="355" t="s">
        <v>473</v>
      </c>
      <c r="S333" s="356"/>
      <c r="T333" s="356"/>
      <c r="U333" s="356"/>
      <c r="V333" s="357">
        <v>2</v>
      </c>
      <c r="W333" s="358" t="s">
        <v>84</v>
      </c>
      <c r="X333" s="345">
        <v>0.2026</v>
      </c>
      <c r="Y333" s="346">
        <f t="shared" si="30"/>
        <v>0.4052</v>
      </c>
      <c r="Z333" s="346">
        <f t="shared" si="31"/>
        <v>0.45382400000000001</v>
      </c>
      <c r="AA333" s="347"/>
      <c r="AB333" s="359"/>
      <c r="AC333" s="344" t="s">
        <v>63</v>
      </c>
      <c r="AD333" s="348"/>
      <c r="AE333" s="490"/>
      <c r="AG333" s="2"/>
      <c r="AH333" s="2"/>
      <c r="AI333" s="2"/>
      <c r="AJ333" s="2"/>
      <c r="AK333" s="2"/>
      <c r="AL333" s="2"/>
      <c r="AM333" s="2"/>
      <c r="AN333" s="2"/>
      <c r="AO333" s="2"/>
      <c r="AP333" s="2"/>
      <c r="AQ333" s="2"/>
      <c r="AR333" s="2"/>
      <c r="AS333" s="2"/>
      <c r="AT333" s="2"/>
      <c r="AU333" s="2"/>
    </row>
    <row r="334" spans="1:47" ht="51" customHeight="1" x14ac:dyDescent="0.25">
      <c r="A334" s="583"/>
      <c r="B334" s="432" t="s">
        <v>189</v>
      </c>
      <c r="C334" s="435" t="s">
        <v>190</v>
      </c>
      <c r="D334" s="435" t="s">
        <v>191</v>
      </c>
      <c r="E334" s="435" t="s">
        <v>192</v>
      </c>
      <c r="F334" s="449" t="s">
        <v>193</v>
      </c>
      <c r="G334" s="435" t="s">
        <v>457</v>
      </c>
      <c r="H334" s="435" t="s">
        <v>52</v>
      </c>
      <c r="I334" s="435" t="s">
        <v>474</v>
      </c>
      <c r="J334" s="435" t="s">
        <v>475</v>
      </c>
      <c r="K334" s="435" t="s">
        <v>476</v>
      </c>
      <c r="L334" s="445">
        <v>1</v>
      </c>
      <c r="M334" s="445">
        <v>1</v>
      </c>
      <c r="N334" s="435" t="s">
        <v>477</v>
      </c>
      <c r="O334" s="435" t="s">
        <v>478</v>
      </c>
      <c r="P334" s="533" t="s">
        <v>450</v>
      </c>
      <c r="Q334" s="78"/>
      <c r="R334" s="314"/>
      <c r="S334" s="79"/>
      <c r="T334" s="39"/>
      <c r="U334" s="40"/>
      <c r="V334" s="80"/>
      <c r="W334" s="81"/>
      <c r="X334" s="82"/>
      <c r="Y334" s="82"/>
      <c r="Z334" s="82"/>
      <c r="AA334" s="43"/>
      <c r="AB334" s="42"/>
      <c r="AC334" s="44"/>
      <c r="AD334" s="44"/>
      <c r="AE334" s="523"/>
      <c r="AG334" s="2"/>
      <c r="AH334" s="2"/>
      <c r="AI334" s="2"/>
      <c r="AJ334" s="2"/>
      <c r="AK334" s="2"/>
      <c r="AL334" s="2"/>
      <c r="AM334" s="2"/>
      <c r="AN334" s="2"/>
      <c r="AO334" s="2"/>
      <c r="AP334" s="2"/>
      <c r="AQ334" s="2"/>
      <c r="AR334" s="2"/>
      <c r="AS334" s="2"/>
      <c r="AT334" s="2"/>
      <c r="AU334" s="2"/>
    </row>
    <row r="335" spans="1:47" ht="51" customHeight="1" x14ac:dyDescent="0.25">
      <c r="A335" s="584"/>
      <c r="B335" s="433"/>
      <c r="C335" s="436"/>
      <c r="D335" s="436"/>
      <c r="E335" s="436"/>
      <c r="F335" s="436"/>
      <c r="G335" s="436"/>
      <c r="H335" s="436"/>
      <c r="I335" s="436"/>
      <c r="J335" s="436"/>
      <c r="K335" s="436"/>
      <c r="L335" s="430"/>
      <c r="M335" s="430"/>
      <c r="N335" s="436"/>
      <c r="O335" s="436"/>
      <c r="P335" s="534"/>
      <c r="Q335" s="45"/>
      <c r="R335" s="311"/>
      <c r="S335" s="147"/>
      <c r="T335" s="147"/>
      <c r="U335" s="147"/>
      <c r="V335" s="83"/>
      <c r="W335" s="32"/>
      <c r="X335" s="84"/>
      <c r="Y335" s="68"/>
      <c r="Z335" s="84"/>
      <c r="AA335" s="34"/>
      <c r="AB335" s="48"/>
      <c r="AC335" s="170"/>
      <c r="AD335" s="170"/>
      <c r="AE335" s="489"/>
      <c r="AG335" s="2"/>
      <c r="AH335" s="2"/>
      <c r="AI335" s="2"/>
      <c r="AJ335" s="2"/>
      <c r="AK335" s="2"/>
      <c r="AL335" s="2"/>
      <c r="AM335" s="2"/>
      <c r="AN335" s="2"/>
      <c r="AO335" s="2"/>
      <c r="AP335" s="2"/>
      <c r="AQ335" s="2"/>
      <c r="AR335" s="2"/>
      <c r="AS335" s="2"/>
      <c r="AT335" s="2"/>
      <c r="AU335" s="2"/>
    </row>
    <row r="336" spans="1:47" ht="51" customHeight="1" x14ac:dyDescent="0.25">
      <c r="A336" s="585" t="s">
        <v>188</v>
      </c>
      <c r="B336" s="433"/>
      <c r="C336" s="436"/>
      <c r="D336" s="436"/>
      <c r="E336" s="436"/>
      <c r="F336" s="436"/>
      <c r="G336" s="436"/>
      <c r="H336" s="436"/>
      <c r="I336" s="436"/>
      <c r="J336" s="436"/>
      <c r="K336" s="436"/>
      <c r="L336" s="430"/>
      <c r="M336" s="430"/>
      <c r="N336" s="436"/>
      <c r="O336" s="436"/>
      <c r="P336" s="534"/>
      <c r="Q336" s="102"/>
      <c r="R336" s="376"/>
      <c r="S336" s="377"/>
      <c r="T336" s="377"/>
      <c r="U336" s="377"/>
      <c r="V336" s="152"/>
      <c r="W336" s="344"/>
      <c r="X336" s="153"/>
      <c r="Y336" s="346"/>
      <c r="Z336" s="153"/>
      <c r="AA336" s="347"/>
      <c r="AB336" s="359"/>
      <c r="AC336" s="348"/>
      <c r="AD336" s="348"/>
      <c r="AE336" s="489"/>
      <c r="AG336" s="2"/>
      <c r="AH336" s="2"/>
      <c r="AI336" s="2"/>
      <c r="AJ336" s="2"/>
      <c r="AK336" s="2"/>
      <c r="AL336" s="2"/>
      <c r="AM336" s="2"/>
      <c r="AN336" s="2"/>
      <c r="AO336" s="2"/>
      <c r="AP336" s="2"/>
      <c r="AQ336" s="2"/>
      <c r="AR336" s="2"/>
      <c r="AS336" s="2"/>
      <c r="AT336" s="2"/>
      <c r="AU336" s="2"/>
    </row>
    <row r="337" spans="1:47" ht="51" customHeight="1" x14ac:dyDescent="0.25">
      <c r="A337" s="583"/>
      <c r="B337" s="433"/>
      <c r="C337" s="436"/>
      <c r="D337" s="436"/>
      <c r="E337" s="436"/>
      <c r="F337" s="436"/>
      <c r="G337" s="436"/>
      <c r="H337" s="436"/>
      <c r="I337" s="436"/>
      <c r="J337" s="436"/>
      <c r="K337" s="436"/>
      <c r="L337" s="430"/>
      <c r="M337" s="430"/>
      <c r="N337" s="436"/>
      <c r="O337" s="436"/>
      <c r="P337" s="534"/>
      <c r="Q337" s="45"/>
      <c r="R337" s="315"/>
      <c r="S337" s="85"/>
      <c r="T337" s="85"/>
      <c r="U337" s="85"/>
      <c r="V337" s="83"/>
      <c r="W337" s="32"/>
      <c r="X337" s="84"/>
      <c r="Y337" s="68"/>
      <c r="Z337" s="84"/>
      <c r="AA337" s="34"/>
      <c r="AB337" s="48"/>
      <c r="AC337" s="170"/>
      <c r="AD337" s="170"/>
      <c r="AE337" s="489"/>
      <c r="AG337" s="2"/>
      <c r="AH337" s="2"/>
      <c r="AI337" s="2"/>
      <c r="AJ337" s="2"/>
      <c r="AK337" s="2"/>
      <c r="AL337" s="2"/>
      <c r="AM337" s="2"/>
      <c r="AN337" s="2"/>
      <c r="AO337" s="2"/>
      <c r="AP337" s="2"/>
      <c r="AQ337" s="2"/>
      <c r="AR337" s="2"/>
      <c r="AS337" s="2"/>
      <c r="AT337" s="2"/>
      <c r="AU337" s="2"/>
    </row>
    <row r="338" spans="1:47" ht="51" customHeight="1" x14ac:dyDescent="0.25">
      <c r="A338" s="583"/>
      <c r="B338" s="434"/>
      <c r="C338" s="437"/>
      <c r="D338" s="437"/>
      <c r="E338" s="437"/>
      <c r="F338" s="437"/>
      <c r="G338" s="437"/>
      <c r="H338" s="437"/>
      <c r="I338" s="437"/>
      <c r="J338" s="437"/>
      <c r="K338" s="437"/>
      <c r="L338" s="446"/>
      <c r="M338" s="446"/>
      <c r="N338" s="437"/>
      <c r="O338" s="437"/>
      <c r="P338" s="535"/>
      <c r="Q338" s="154"/>
      <c r="R338" s="378"/>
      <c r="S338" s="379"/>
      <c r="T338" s="379"/>
      <c r="U338" s="379"/>
      <c r="V338" s="155"/>
      <c r="W338" s="380"/>
      <c r="X338" s="156"/>
      <c r="Y338" s="381"/>
      <c r="Z338" s="156"/>
      <c r="AA338" s="382"/>
      <c r="AB338" s="383"/>
      <c r="AC338" s="384"/>
      <c r="AD338" s="384"/>
      <c r="AE338" s="524"/>
      <c r="AG338" s="2"/>
      <c r="AH338" s="2"/>
      <c r="AI338" s="2"/>
      <c r="AJ338" s="2"/>
      <c r="AK338" s="2"/>
      <c r="AL338" s="2"/>
      <c r="AM338" s="2"/>
      <c r="AN338" s="2"/>
      <c r="AO338" s="2"/>
      <c r="AP338" s="2"/>
      <c r="AQ338" s="2"/>
      <c r="AR338" s="2"/>
      <c r="AS338" s="2"/>
      <c r="AT338" s="2"/>
      <c r="AU338" s="2"/>
    </row>
    <row r="339" spans="1:47" ht="56.25" customHeight="1" x14ac:dyDescent="0.25">
      <c r="A339" s="583"/>
      <c r="B339" s="443" t="s">
        <v>189</v>
      </c>
      <c r="C339" s="444" t="s">
        <v>190</v>
      </c>
      <c r="D339" s="444" t="s">
        <v>191</v>
      </c>
      <c r="E339" s="444" t="s">
        <v>192</v>
      </c>
      <c r="F339" s="448" t="s">
        <v>193</v>
      </c>
      <c r="G339" s="444" t="s">
        <v>51</v>
      </c>
      <c r="H339" s="444" t="s">
        <v>52</v>
      </c>
      <c r="I339" s="444" t="s">
        <v>479</v>
      </c>
      <c r="J339" s="444" t="s">
        <v>480</v>
      </c>
      <c r="K339" s="444" t="s">
        <v>481</v>
      </c>
      <c r="L339" s="429">
        <v>2</v>
      </c>
      <c r="M339" s="429">
        <v>2</v>
      </c>
      <c r="N339" s="444" t="s">
        <v>482</v>
      </c>
      <c r="O339" s="444" t="s">
        <v>483</v>
      </c>
      <c r="P339" s="450" t="s">
        <v>484</v>
      </c>
      <c r="Q339" s="58"/>
      <c r="R339" s="313"/>
      <c r="S339" s="169"/>
      <c r="T339" s="169"/>
      <c r="U339" s="169"/>
      <c r="V339" s="61"/>
      <c r="W339" s="62"/>
      <c r="X339" s="128"/>
      <c r="Y339" s="128"/>
      <c r="Z339" s="128"/>
      <c r="AA339" s="129"/>
      <c r="AB339" s="62"/>
      <c r="AC339" s="66"/>
      <c r="AD339" s="66"/>
      <c r="AE339" s="525"/>
      <c r="AG339" s="2"/>
      <c r="AH339" s="2"/>
      <c r="AI339" s="2"/>
      <c r="AJ339" s="2"/>
      <c r="AK339" s="2"/>
      <c r="AL339" s="2"/>
      <c r="AM339" s="2"/>
      <c r="AN339" s="2"/>
      <c r="AO339" s="2"/>
      <c r="AP339" s="2"/>
      <c r="AQ339" s="2"/>
      <c r="AR339" s="2"/>
      <c r="AS339" s="2"/>
      <c r="AT339" s="2"/>
      <c r="AU339" s="2"/>
    </row>
    <row r="340" spans="1:47" ht="56.25" customHeight="1" x14ac:dyDescent="0.25">
      <c r="A340" s="583"/>
      <c r="B340" s="433"/>
      <c r="C340" s="436"/>
      <c r="D340" s="436"/>
      <c r="E340" s="436"/>
      <c r="F340" s="436"/>
      <c r="G340" s="436"/>
      <c r="H340" s="436"/>
      <c r="I340" s="436"/>
      <c r="J340" s="436"/>
      <c r="K340" s="436"/>
      <c r="L340" s="430"/>
      <c r="M340" s="430"/>
      <c r="N340" s="436"/>
      <c r="O340" s="436"/>
      <c r="P340" s="451"/>
      <c r="Q340" s="45"/>
      <c r="R340" s="311"/>
      <c r="S340" s="147"/>
      <c r="T340" s="147"/>
      <c r="U340" s="147"/>
      <c r="V340" s="148"/>
      <c r="W340" s="32"/>
      <c r="X340" s="120"/>
      <c r="Y340" s="120"/>
      <c r="Z340" s="120"/>
      <c r="AA340" s="73"/>
      <c r="AB340" s="32"/>
      <c r="AC340" s="170"/>
      <c r="AD340" s="170"/>
      <c r="AE340" s="489"/>
      <c r="AG340" s="2"/>
      <c r="AH340" s="2"/>
      <c r="AI340" s="2"/>
      <c r="AJ340" s="2"/>
      <c r="AK340" s="2"/>
      <c r="AL340" s="2"/>
      <c r="AM340" s="2"/>
      <c r="AN340" s="2"/>
      <c r="AO340" s="2"/>
      <c r="AP340" s="2"/>
      <c r="AQ340" s="2"/>
      <c r="AR340" s="2"/>
      <c r="AS340" s="2"/>
      <c r="AT340" s="2"/>
      <c r="AU340" s="2"/>
    </row>
    <row r="341" spans="1:47" ht="56.25" customHeight="1" x14ac:dyDescent="0.25">
      <c r="A341" s="583"/>
      <c r="B341" s="433"/>
      <c r="C341" s="436"/>
      <c r="D341" s="436"/>
      <c r="E341" s="436"/>
      <c r="F341" s="436"/>
      <c r="G341" s="436"/>
      <c r="H341" s="436"/>
      <c r="I341" s="436"/>
      <c r="J341" s="436"/>
      <c r="K341" s="436"/>
      <c r="L341" s="430"/>
      <c r="M341" s="430"/>
      <c r="N341" s="436"/>
      <c r="O341" s="436"/>
      <c r="P341" s="451"/>
      <c r="Q341" s="45"/>
      <c r="R341" s="311"/>
      <c r="S341" s="147"/>
      <c r="T341" s="147"/>
      <c r="U341" s="147"/>
      <c r="V341" s="148"/>
      <c r="W341" s="32"/>
      <c r="X341" s="120"/>
      <c r="Y341" s="120"/>
      <c r="Z341" s="120"/>
      <c r="AA341" s="73"/>
      <c r="AB341" s="32"/>
      <c r="AC341" s="170"/>
      <c r="AD341" s="170"/>
      <c r="AE341" s="489"/>
      <c r="AG341" s="2"/>
      <c r="AH341" s="2"/>
      <c r="AI341" s="2"/>
      <c r="AJ341" s="2"/>
      <c r="AK341" s="2"/>
      <c r="AL341" s="2"/>
      <c r="AM341" s="2"/>
      <c r="AN341" s="2"/>
      <c r="AO341" s="2"/>
      <c r="AP341" s="2"/>
      <c r="AQ341" s="2"/>
      <c r="AR341" s="2"/>
      <c r="AS341" s="2"/>
      <c r="AT341" s="2"/>
      <c r="AU341" s="2"/>
    </row>
    <row r="342" spans="1:47" ht="56.25" customHeight="1" x14ac:dyDescent="0.25">
      <c r="A342" s="583"/>
      <c r="B342" s="433"/>
      <c r="C342" s="436"/>
      <c r="D342" s="436"/>
      <c r="E342" s="436"/>
      <c r="F342" s="436"/>
      <c r="G342" s="436"/>
      <c r="H342" s="436"/>
      <c r="I342" s="436"/>
      <c r="J342" s="436"/>
      <c r="K342" s="436"/>
      <c r="L342" s="430"/>
      <c r="M342" s="430"/>
      <c r="N342" s="436"/>
      <c r="O342" s="436"/>
      <c r="P342" s="451"/>
      <c r="Q342" s="26"/>
      <c r="R342" s="311"/>
      <c r="S342" s="147"/>
      <c r="T342" s="147"/>
      <c r="U342" s="147"/>
      <c r="V342" s="148"/>
      <c r="W342" s="32"/>
      <c r="X342" s="120"/>
      <c r="Y342" s="120"/>
      <c r="Z342" s="120"/>
      <c r="AA342" s="73"/>
      <c r="AB342" s="32"/>
      <c r="AC342" s="170"/>
      <c r="AD342" s="170"/>
      <c r="AE342" s="489"/>
      <c r="AG342" s="2"/>
      <c r="AH342" s="2"/>
      <c r="AI342" s="2"/>
      <c r="AJ342" s="2"/>
      <c r="AK342" s="2"/>
      <c r="AL342" s="2"/>
      <c r="AM342" s="2"/>
      <c r="AN342" s="2"/>
      <c r="AO342" s="2"/>
      <c r="AP342" s="2"/>
      <c r="AQ342" s="2"/>
      <c r="AR342" s="2"/>
      <c r="AS342" s="2"/>
      <c r="AT342" s="2"/>
      <c r="AU342" s="2"/>
    </row>
    <row r="343" spans="1:47" ht="56.25" customHeight="1" x14ac:dyDescent="0.25">
      <c r="A343" s="583"/>
      <c r="B343" s="439"/>
      <c r="C343" s="441"/>
      <c r="D343" s="441"/>
      <c r="E343" s="441"/>
      <c r="F343" s="441"/>
      <c r="G343" s="441"/>
      <c r="H343" s="441"/>
      <c r="I343" s="441"/>
      <c r="J343" s="441"/>
      <c r="K343" s="441"/>
      <c r="L343" s="431"/>
      <c r="M343" s="431"/>
      <c r="N343" s="441"/>
      <c r="O343" s="441"/>
      <c r="P343" s="452"/>
      <c r="Q343" s="102"/>
      <c r="R343" s="355"/>
      <c r="S343" s="356"/>
      <c r="T343" s="356"/>
      <c r="U343" s="356"/>
      <c r="V343" s="343"/>
      <c r="W343" s="344"/>
      <c r="X343" s="352"/>
      <c r="Y343" s="352"/>
      <c r="Z343" s="352"/>
      <c r="AA343" s="353"/>
      <c r="AB343" s="344"/>
      <c r="AC343" s="348"/>
      <c r="AD343" s="348"/>
      <c r="AE343" s="490"/>
      <c r="AG343" s="131"/>
      <c r="AH343" s="131"/>
      <c r="AI343" s="131"/>
      <c r="AJ343" s="131"/>
      <c r="AK343" s="131"/>
      <c r="AL343" s="131"/>
      <c r="AM343" s="131"/>
      <c r="AN343" s="131"/>
      <c r="AO343" s="131"/>
      <c r="AP343" s="131"/>
      <c r="AQ343" s="131"/>
      <c r="AR343" s="131"/>
      <c r="AS343" s="131"/>
      <c r="AT343" s="131"/>
      <c r="AU343" s="131"/>
    </row>
    <row r="344" spans="1:47" ht="51" customHeight="1" x14ac:dyDescent="0.25">
      <c r="A344" s="583"/>
      <c r="B344" s="432" t="s">
        <v>189</v>
      </c>
      <c r="C344" s="435" t="s">
        <v>190</v>
      </c>
      <c r="D344" s="435" t="s">
        <v>191</v>
      </c>
      <c r="E344" s="435" t="s">
        <v>485</v>
      </c>
      <c r="F344" s="449" t="s">
        <v>193</v>
      </c>
      <c r="G344" s="435" t="s">
        <v>464</v>
      </c>
      <c r="H344" s="435" t="s">
        <v>194</v>
      </c>
      <c r="I344" s="435" t="s">
        <v>486</v>
      </c>
      <c r="J344" s="435" t="s">
        <v>487</v>
      </c>
      <c r="K344" s="435" t="s">
        <v>488</v>
      </c>
      <c r="L344" s="445">
        <v>1</v>
      </c>
      <c r="M344" s="445">
        <v>1</v>
      </c>
      <c r="N344" s="435" t="s">
        <v>489</v>
      </c>
      <c r="O344" s="435" t="s">
        <v>490</v>
      </c>
      <c r="P344" s="453" t="s">
        <v>450</v>
      </c>
      <c r="Q344" s="37"/>
      <c r="R344" s="314"/>
      <c r="S344" s="79"/>
      <c r="T344" s="79"/>
      <c r="U344" s="79"/>
      <c r="V344" s="114"/>
      <c r="W344" s="103"/>
      <c r="X344" s="143"/>
      <c r="Y344" s="143"/>
      <c r="Z344" s="143"/>
      <c r="AA344" s="82"/>
      <c r="AB344" s="103"/>
      <c r="AC344" s="116"/>
      <c r="AD344" s="116"/>
      <c r="AE344" s="523"/>
      <c r="AF344" s="2"/>
      <c r="AG344" s="2"/>
      <c r="AH344" s="2"/>
      <c r="AI344" s="2"/>
      <c r="AJ344" s="2"/>
      <c r="AK344" s="2"/>
      <c r="AL344" s="2"/>
      <c r="AM344" s="2"/>
      <c r="AN344" s="2"/>
      <c r="AO344" s="2"/>
      <c r="AP344" s="2"/>
      <c r="AQ344" s="2"/>
      <c r="AR344" s="2"/>
      <c r="AS344" s="2"/>
      <c r="AT344" s="2"/>
      <c r="AU344" s="2"/>
    </row>
    <row r="345" spans="1:47" ht="51" customHeight="1" x14ac:dyDescent="0.25">
      <c r="A345" s="583"/>
      <c r="B345" s="433"/>
      <c r="C345" s="436"/>
      <c r="D345" s="436"/>
      <c r="E345" s="436"/>
      <c r="F345" s="436"/>
      <c r="G345" s="436"/>
      <c r="H345" s="436"/>
      <c r="I345" s="436"/>
      <c r="J345" s="436"/>
      <c r="K345" s="436"/>
      <c r="L345" s="430"/>
      <c r="M345" s="430"/>
      <c r="N345" s="436"/>
      <c r="O345" s="436"/>
      <c r="P345" s="451"/>
      <c r="Q345" s="45"/>
      <c r="R345" s="311"/>
      <c r="S345" s="147"/>
      <c r="T345" s="147"/>
      <c r="U345" s="147"/>
      <c r="V345" s="148"/>
      <c r="W345" s="32"/>
      <c r="X345" s="120"/>
      <c r="Y345" s="120"/>
      <c r="Z345" s="120"/>
      <c r="AA345" s="73"/>
      <c r="AB345" s="32"/>
      <c r="AC345" s="32"/>
      <c r="AD345" s="46"/>
      <c r="AE345" s="489"/>
      <c r="AF345" s="2"/>
      <c r="AG345" s="2"/>
      <c r="AH345" s="2"/>
      <c r="AI345" s="2"/>
      <c r="AJ345" s="2"/>
      <c r="AK345" s="2"/>
      <c r="AL345" s="2"/>
      <c r="AM345" s="2"/>
      <c r="AN345" s="2"/>
      <c r="AO345" s="2"/>
      <c r="AP345" s="2"/>
      <c r="AQ345" s="2"/>
      <c r="AR345" s="2"/>
      <c r="AS345" s="2"/>
      <c r="AT345" s="2"/>
      <c r="AU345" s="2"/>
    </row>
    <row r="346" spans="1:47" ht="51" customHeight="1" x14ac:dyDescent="0.25">
      <c r="A346" s="583"/>
      <c r="B346" s="433"/>
      <c r="C346" s="436"/>
      <c r="D346" s="436"/>
      <c r="E346" s="436"/>
      <c r="F346" s="436"/>
      <c r="G346" s="436"/>
      <c r="H346" s="436"/>
      <c r="I346" s="436"/>
      <c r="J346" s="436"/>
      <c r="K346" s="436"/>
      <c r="L346" s="430"/>
      <c r="M346" s="430"/>
      <c r="N346" s="436"/>
      <c r="O346" s="436"/>
      <c r="P346" s="451"/>
      <c r="Q346" s="45"/>
      <c r="R346" s="311"/>
      <c r="S346" s="147"/>
      <c r="T346" s="147"/>
      <c r="U346" s="147"/>
      <c r="V346" s="148"/>
      <c r="W346" s="32"/>
      <c r="X346" s="120"/>
      <c r="Y346" s="120"/>
      <c r="Z346" s="120"/>
      <c r="AA346" s="73"/>
      <c r="AB346" s="32"/>
      <c r="AC346" s="32"/>
      <c r="AD346" s="170"/>
      <c r="AE346" s="489"/>
      <c r="AF346" s="2"/>
      <c r="AG346" s="2"/>
      <c r="AH346" s="2"/>
      <c r="AI346" s="2"/>
      <c r="AJ346" s="2"/>
      <c r="AK346" s="2"/>
      <c r="AL346" s="2"/>
      <c r="AM346" s="2"/>
      <c r="AN346" s="2"/>
      <c r="AO346" s="2"/>
      <c r="AP346" s="2"/>
      <c r="AQ346" s="2"/>
      <c r="AR346" s="2"/>
      <c r="AS346" s="2"/>
      <c r="AT346" s="2"/>
      <c r="AU346" s="2"/>
    </row>
    <row r="347" spans="1:47" ht="51" customHeight="1" x14ac:dyDescent="0.25">
      <c r="A347" s="584"/>
      <c r="B347" s="433"/>
      <c r="C347" s="436"/>
      <c r="D347" s="436"/>
      <c r="E347" s="436"/>
      <c r="F347" s="436"/>
      <c r="G347" s="436"/>
      <c r="H347" s="436"/>
      <c r="I347" s="436"/>
      <c r="J347" s="436"/>
      <c r="K347" s="436"/>
      <c r="L347" s="430"/>
      <c r="M347" s="430"/>
      <c r="N347" s="436"/>
      <c r="O347" s="436"/>
      <c r="P347" s="451"/>
      <c r="Q347" s="45"/>
      <c r="R347" s="311"/>
      <c r="S347" s="147"/>
      <c r="T347" s="147"/>
      <c r="U347" s="147"/>
      <c r="V347" s="148"/>
      <c r="W347" s="32"/>
      <c r="X347" s="120"/>
      <c r="Y347" s="120"/>
      <c r="Z347" s="120"/>
      <c r="AA347" s="73"/>
      <c r="AB347" s="32"/>
      <c r="AC347" s="32"/>
      <c r="AD347" s="170"/>
      <c r="AE347" s="489"/>
      <c r="AF347" s="2"/>
      <c r="AG347" s="2"/>
      <c r="AH347" s="2"/>
      <c r="AI347" s="2"/>
      <c r="AJ347" s="2"/>
      <c r="AK347" s="2"/>
      <c r="AL347" s="2"/>
      <c r="AM347" s="2"/>
      <c r="AN347" s="2"/>
      <c r="AO347" s="2"/>
      <c r="AP347" s="2"/>
      <c r="AQ347" s="2"/>
      <c r="AR347" s="2"/>
      <c r="AS347" s="2"/>
      <c r="AT347" s="2"/>
      <c r="AU347" s="2"/>
    </row>
    <row r="348" spans="1:47" ht="51" customHeight="1" x14ac:dyDescent="0.25">
      <c r="A348" s="585" t="s">
        <v>188</v>
      </c>
      <c r="B348" s="434"/>
      <c r="C348" s="437"/>
      <c r="D348" s="437"/>
      <c r="E348" s="437"/>
      <c r="F348" s="437"/>
      <c r="G348" s="437"/>
      <c r="H348" s="437"/>
      <c r="I348" s="437"/>
      <c r="J348" s="437"/>
      <c r="K348" s="437"/>
      <c r="L348" s="446"/>
      <c r="M348" s="446"/>
      <c r="N348" s="437"/>
      <c r="O348" s="437"/>
      <c r="P348" s="454"/>
      <c r="Q348" s="49"/>
      <c r="R348" s="312"/>
      <c r="S348" s="50"/>
      <c r="T348" s="50"/>
      <c r="U348" s="50"/>
      <c r="V348" s="135"/>
      <c r="W348" s="136"/>
      <c r="X348" s="94"/>
      <c r="Y348" s="94"/>
      <c r="Z348" s="94"/>
      <c r="AA348" s="95"/>
      <c r="AB348" s="136"/>
      <c r="AC348" s="136"/>
      <c r="AD348" s="57"/>
      <c r="AE348" s="524"/>
      <c r="AF348" s="2"/>
      <c r="AG348" s="2"/>
      <c r="AH348" s="2"/>
      <c r="AI348" s="2"/>
      <c r="AJ348" s="2"/>
      <c r="AK348" s="2"/>
      <c r="AL348" s="2"/>
      <c r="AM348" s="2"/>
      <c r="AN348" s="2"/>
      <c r="AO348" s="2"/>
      <c r="AP348" s="2"/>
      <c r="AQ348" s="2"/>
      <c r="AR348" s="2"/>
      <c r="AS348" s="2"/>
      <c r="AT348" s="2"/>
      <c r="AU348" s="2"/>
    </row>
    <row r="349" spans="1:47" ht="19.5" customHeight="1" x14ac:dyDescent="0.25">
      <c r="A349" s="583"/>
      <c r="B349" s="443" t="s">
        <v>189</v>
      </c>
      <c r="C349" s="444" t="s">
        <v>190</v>
      </c>
      <c r="D349" s="444" t="s">
        <v>191</v>
      </c>
      <c r="E349" s="444" t="s">
        <v>192</v>
      </c>
      <c r="F349" s="448" t="s">
        <v>193</v>
      </c>
      <c r="G349" s="444" t="s">
        <v>51</v>
      </c>
      <c r="H349" s="444" t="s">
        <v>52</v>
      </c>
      <c r="I349" s="444" t="s">
        <v>491</v>
      </c>
      <c r="J349" s="444" t="s">
        <v>492</v>
      </c>
      <c r="K349" s="444"/>
      <c r="L349" s="429"/>
      <c r="M349" s="429"/>
      <c r="N349" s="444"/>
      <c r="O349" s="444"/>
      <c r="P349" s="450"/>
      <c r="Q349" s="58"/>
      <c r="R349" s="313"/>
      <c r="S349" s="169"/>
      <c r="T349" s="169"/>
      <c r="U349" s="169"/>
      <c r="V349" s="61"/>
      <c r="W349" s="62"/>
      <c r="X349" s="128"/>
      <c r="Y349" s="128"/>
      <c r="Z349" s="128"/>
      <c r="AA349" s="129"/>
      <c r="AB349" s="62"/>
      <c r="AC349" s="66"/>
      <c r="AD349" s="66"/>
      <c r="AE349" s="525" t="s">
        <v>493</v>
      </c>
      <c r="AF349" s="2"/>
      <c r="AG349" s="2"/>
      <c r="AH349" s="2"/>
      <c r="AI349" s="2"/>
      <c r="AJ349" s="2"/>
      <c r="AK349" s="2"/>
      <c r="AL349" s="2"/>
      <c r="AM349" s="2"/>
      <c r="AN349" s="2"/>
      <c r="AO349" s="2"/>
      <c r="AP349" s="2"/>
      <c r="AQ349" s="2"/>
      <c r="AR349" s="2"/>
      <c r="AS349" s="2"/>
      <c r="AT349" s="2"/>
      <c r="AU349" s="2"/>
    </row>
    <row r="350" spans="1:47" ht="19.5" customHeight="1" x14ac:dyDescent="0.25">
      <c r="A350" s="583"/>
      <c r="B350" s="433"/>
      <c r="C350" s="436"/>
      <c r="D350" s="436"/>
      <c r="E350" s="436"/>
      <c r="F350" s="436"/>
      <c r="G350" s="436"/>
      <c r="H350" s="436"/>
      <c r="I350" s="436"/>
      <c r="J350" s="436"/>
      <c r="K350" s="436"/>
      <c r="L350" s="430"/>
      <c r="M350" s="430"/>
      <c r="N350" s="436"/>
      <c r="O350" s="436"/>
      <c r="P350" s="451"/>
      <c r="Q350" s="45"/>
      <c r="R350" s="311"/>
      <c r="S350" s="147"/>
      <c r="T350" s="147"/>
      <c r="U350" s="147"/>
      <c r="V350" s="148"/>
      <c r="W350" s="32"/>
      <c r="X350" s="120"/>
      <c r="Y350" s="120"/>
      <c r="Z350" s="120"/>
      <c r="AA350" s="73"/>
      <c r="AB350" s="32"/>
      <c r="AC350" s="170"/>
      <c r="AD350" s="170"/>
      <c r="AE350" s="489"/>
      <c r="AF350" s="2"/>
      <c r="AG350" s="2"/>
      <c r="AH350" s="2"/>
      <c r="AI350" s="2"/>
      <c r="AJ350" s="2"/>
      <c r="AK350" s="2"/>
      <c r="AL350" s="2"/>
      <c r="AM350" s="2"/>
      <c r="AN350" s="2"/>
      <c r="AO350" s="2"/>
      <c r="AP350" s="2"/>
      <c r="AQ350" s="2"/>
      <c r="AR350" s="2"/>
      <c r="AS350" s="2"/>
      <c r="AT350" s="2"/>
      <c r="AU350" s="2"/>
    </row>
    <row r="351" spans="1:47" ht="19.5" customHeight="1" x14ac:dyDescent="0.25">
      <c r="A351" s="583"/>
      <c r="B351" s="433"/>
      <c r="C351" s="436"/>
      <c r="D351" s="436"/>
      <c r="E351" s="436"/>
      <c r="F351" s="436"/>
      <c r="G351" s="436"/>
      <c r="H351" s="436"/>
      <c r="I351" s="436"/>
      <c r="J351" s="436"/>
      <c r="K351" s="436"/>
      <c r="L351" s="430"/>
      <c r="M351" s="430"/>
      <c r="N351" s="436"/>
      <c r="O351" s="436"/>
      <c r="P351" s="451"/>
      <c r="Q351" s="45"/>
      <c r="R351" s="311"/>
      <c r="S351" s="147"/>
      <c r="T351" s="147"/>
      <c r="U351" s="147"/>
      <c r="V351" s="148"/>
      <c r="W351" s="32"/>
      <c r="X351" s="120"/>
      <c r="Y351" s="120"/>
      <c r="Z351" s="120"/>
      <c r="AA351" s="73"/>
      <c r="AB351" s="32"/>
      <c r="AC351" s="170"/>
      <c r="AD351" s="170"/>
      <c r="AE351" s="489"/>
      <c r="AF351" s="2"/>
      <c r="AG351" s="2"/>
      <c r="AH351" s="2"/>
      <c r="AI351" s="2"/>
      <c r="AJ351" s="2"/>
      <c r="AK351" s="2"/>
      <c r="AL351" s="2"/>
      <c r="AM351" s="2"/>
      <c r="AN351" s="2"/>
      <c r="AO351" s="2"/>
      <c r="AP351" s="2"/>
      <c r="AQ351" s="2"/>
      <c r="AR351" s="2"/>
      <c r="AS351" s="2"/>
      <c r="AT351" s="2"/>
      <c r="AU351" s="2"/>
    </row>
    <row r="352" spans="1:47" ht="19.5" customHeight="1" x14ac:dyDescent="0.25">
      <c r="A352" s="583"/>
      <c r="B352" s="433"/>
      <c r="C352" s="436"/>
      <c r="D352" s="436"/>
      <c r="E352" s="436"/>
      <c r="F352" s="436"/>
      <c r="G352" s="436"/>
      <c r="H352" s="436"/>
      <c r="I352" s="436"/>
      <c r="J352" s="436"/>
      <c r="K352" s="436"/>
      <c r="L352" s="430"/>
      <c r="M352" s="430"/>
      <c r="N352" s="436"/>
      <c r="O352" s="436"/>
      <c r="P352" s="451"/>
      <c r="Q352" s="45"/>
      <c r="R352" s="311"/>
      <c r="S352" s="147"/>
      <c r="T352" s="147"/>
      <c r="U352" s="147"/>
      <c r="V352" s="148"/>
      <c r="W352" s="32"/>
      <c r="X352" s="120"/>
      <c r="Y352" s="120"/>
      <c r="Z352" s="120"/>
      <c r="AA352" s="73"/>
      <c r="AB352" s="32"/>
      <c r="AC352" s="170"/>
      <c r="AD352" s="170"/>
      <c r="AE352" s="489"/>
      <c r="AF352" s="2"/>
      <c r="AG352" s="2"/>
      <c r="AH352" s="2"/>
      <c r="AI352" s="2"/>
      <c r="AJ352" s="2"/>
      <c r="AK352" s="2"/>
      <c r="AL352" s="2"/>
      <c r="AM352" s="2"/>
      <c r="AN352" s="2"/>
      <c r="AO352" s="2"/>
      <c r="AP352" s="2"/>
      <c r="AQ352" s="2"/>
      <c r="AR352" s="2"/>
      <c r="AS352" s="2"/>
      <c r="AT352" s="2"/>
      <c r="AU352" s="2"/>
    </row>
    <row r="353" spans="1:47" ht="19.5" customHeight="1" x14ac:dyDescent="0.25">
      <c r="A353" s="583"/>
      <c r="B353" s="439"/>
      <c r="C353" s="441"/>
      <c r="D353" s="441"/>
      <c r="E353" s="441"/>
      <c r="F353" s="441"/>
      <c r="G353" s="441"/>
      <c r="H353" s="441"/>
      <c r="I353" s="441"/>
      <c r="J353" s="441"/>
      <c r="K353" s="441"/>
      <c r="L353" s="431"/>
      <c r="M353" s="431"/>
      <c r="N353" s="441"/>
      <c r="O353" s="441"/>
      <c r="P353" s="452"/>
      <c r="Q353" s="102"/>
      <c r="R353" s="355"/>
      <c r="S353" s="356"/>
      <c r="T353" s="356"/>
      <c r="U353" s="356"/>
      <c r="V353" s="343"/>
      <c r="W353" s="344"/>
      <c r="X353" s="352"/>
      <c r="Y353" s="352"/>
      <c r="Z353" s="352"/>
      <c r="AA353" s="353"/>
      <c r="AB353" s="344"/>
      <c r="AC353" s="348"/>
      <c r="AD353" s="348"/>
      <c r="AE353" s="490"/>
      <c r="AF353" s="2"/>
      <c r="AG353" s="2"/>
      <c r="AH353" s="2"/>
      <c r="AI353" s="2"/>
      <c r="AJ353" s="2"/>
      <c r="AK353" s="2"/>
      <c r="AL353" s="2"/>
      <c r="AM353" s="2"/>
      <c r="AN353" s="2"/>
      <c r="AO353" s="2"/>
      <c r="AP353" s="2"/>
      <c r="AQ353" s="2"/>
      <c r="AR353" s="2"/>
      <c r="AS353" s="2"/>
      <c r="AT353" s="2"/>
      <c r="AU353" s="2"/>
    </row>
    <row r="354" spans="1:47" ht="51" customHeight="1" x14ac:dyDescent="0.25">
      <c r="A354" s="583"/>
      <c r="B354" s="432" t="s">
        <v>46</v>
      </c>
      <c r="C354" s="435" t="s">
        <v>47</v>
      </c>
      <c r="D354" s="435" t="s">
        <v>134</v>
      </c>
      <c r="E354" s="435" t="s">
        <v>494</v>
      </c>
      <c r="F354" s="449" t="s">
        <v>50</v>
      </c>
      <c r="G354" s="435" t="s">
        <v>51</v>
      </c>
      <c r="H354" s="435" t="s">
        <v>194</v>
      </c>
      <c r="I354" s="435" t="s">
        <v>495</v>
      </c>
      <c r="J354" s="435" t="s">
        <v>496</v>
      </c>
      <c r="K354" s="435" t="s">
        <v>497</v>
      </c>
      <c r="L354" s="445">
        <v>20</v>
      </c>
      <c r="M354" s="445">
        <v>15</v>
      </c>
      <c r="N354" s="435" t="s">
        <v>498</v>
      </c>
      <c r="O354" s="435" t="s">
        <v>499</v>
      </c>
      <c r="P354" s="453" t="s">
        <v>500</v>
      </c>
      <c r="Q354" s="37"/>
      <c r="R354" s="314"/>
      <c r="S354" s="79"/>
      <c r="T354" s="79"/>
      <c r="U354" s="79"/>
      <c r="V354" s="114"/>
      <c r="W354" s="103"/>
      <c r="X354" s="143"/>
      <c r="Y354" s="143"/>
      <c r="Z354" s="143"/>
      <c r="AA354" s="82"/>
      <c r="AB354" s="103"/>
      <c r="AC354" s="44"/>
      <c r="AD354" s="44"/>
      <c r="AE354" s="523"/>
      <c r="AF354" s="2"/>
      <c r="AG354" s="2"/>
      <c r="AH354" s="2"/>
      <c r="AI354" s="2"/>
      <c r="AJ354" s="2"/>
      <c r="AK354" s="2"/>
      <c r="AL354" s="2"/>
      <c r="AM354" s="2"/>
      <c r="AN354" s="2"/>
      <c r="AO354" s="2"/>
      <c r="AP354" s="2"/>
      <c r="AQ354" s="2"/>
      <c r="AR354" s="2"/>
      <c r="AS354" s="2"/>
      <c r="AT354" s="2"/>
      <c r="AU354" s="2"/>
    </row>
    <row r="355" spans="1:47" ht="51" customHeight="1" x14ac:dyDescent="0.25">
      <c r="A355" s="583"/>
      <c r="B355" s="433"/>
      <c r="C355" s="436"/>
      <c r="D355" s="436"/>
      <c r="E355" s="436"/>
      <c r="F355" s="436"/>
      <c r="G355" s="436"/>
      <c r="H355" s="436"/>
      <c r="I355" s="436"/>
      <c r="J355" s="436"/>
      <c r="K355" s="436"/>
      <c r="L355" s="430"/>
      <c r="M355" s="430"/>
      <c r="N355" s="436"/>
      <c r="O355" s="436"/>
      <c r="P355" s="451"/>
      <c r="Q355" s="45"/>
      <c r="R355" s="311"/>
      <c r="S355" s="147"/>
      <c r="T355" s="147"/>
      <c r="U355" s="147"/>
      <c r="V355" s="148"/>
      <c r="W355" s="32"/>
      <c r="X355" s="120"/>
      <c r="Y355" s="120"/>
      <c r="Z355" s="120"/>
      <c r="AA355" s="73"/>
      <c r="AB355" s="32"/>
      <c r="AC355" s="170"/>
      <c r="AD355" s="170"/>
      <c r="AE355" s="489"/>
      <c r="AF355" s="2"/>
      <c r="AG355" s="2"/>
      <c r="AH355" s="2"/>
      <c r="AI355" s="2"/>
      <c r="AJ355" s="2"/>
      <c r="AK355" s="2"/>
      <c r="AL355" s="2"/>
      <c r="AM355" s="2"/>
      <c r="AN355" s="2"/>
      <c r="AO355" s="2"/>
      <c r="AP355" s="2"/>
      <c r="AQ355" s="2"/>
      <c r="AR355" s="2"/>
      <c r="AS355" s="2"/>
      <c r="AT355" s="2"/>
      <c r="AU355" s="2"/>
    </row>
    <row r="356" spans="1:47" ht="51" customHeight="1" x14ac:dyDescent="0.25">
      <c r="A356" s="583"/>
      <c r="B356" s="433"/>
      <c r="C356" s="436"/>
      <c r="D356" s="436"/>
      <c r="E356" s="436"/>
      <c r="F356" s="436"/>
      <c r="G356" s="436"/>
      <c r="H356" s="436"/>
      <c r="I356" s="436"/>
      <c r="J356" s="436"/>
      <c r="K356" s="436"/>
      <c r="L356" s="430"/>
      <c r="M356" s="430"/>
      <c r="N356" s="436"/>
      <c r="O356" s="436"/>
      <c r="P356" s="451"/>
      <c r="Q356" s="45"/>
      <c r="R356" s="311"/>
      <c r="S356" s="147"/>
      <c r="T356" s="147"/>
      <c r="U356" s="147"/>
      <c r="V356" s="148"/>
      <c r="W356" s="32"/>
      <c r="X356" s="120"/>
      <c r="Y356" s="120"/>
      <c r="Z356" s="120"/>
      <c r="AA356" s="73"/>
      <c r="AB356" s="32"/>
      <c r="AC356" s="170"/>
      <c r="AD356" s="170"/>
      <c r="AE356" s="489"/>
      <c r="AF356" s="2"/>
      <c r="AG356" s="2"/>
      <c r="AH356" s="2"/>
      <c r="AI356" s="2"/>
      <c r="AJ356" s="2"/>
      <c r="AK356" s="2"/>
      <c r="AL356" s="2"/>
      <c r="AM356" s="2"/>
      <c r="AN356" s="2"/>
      <c r="AO356" s="2"/>
      <c r="AP356" s="2"/>
      <c r="AQ356" s="2"/>
      <c r="AR356" s="2"/>
      <c r="AS356" s="2"/>
      <c r="AT356" s="2"/>
      <c r="AU356" s="2"/>
    </row>
    <row r="357" spans="1:47" ht="51" customHeight="1" x14ac:dyDescent="0.25">
      <c r="A357" s="583"/>
      <c r="B357" s="433"/>
      <c r="C357" s="436"/>
      <c r="D357" s="436"/>
      <c r="E357" s="436"/>
      <c r="F357" s="436"/>
      <c r="G357" s="436"/>
      <c r="H357" s="436"/>
      <c r="I357" s="436"/>
      <c r="J357" s="436"/>
      <c r="K357" s="436"/>
      <c r="L357" s="430"/>
      <c r="M357" s="430"/>
      <c r="N357" s="436"/>
      <c r="O357" s="436"/>
      <c r="P357" s="451"/>
      <c r="Q357" s="45"/>
      <c r="R357" s="311"/>
      <c r="S357" s="147"/>
      <c r="T357" s="147"/>
      <c r="U357" s="147"/>
      <c r="V357" s="148"/>
      <c r="W357" s="32"/>
      <c r="X357" s="120"/>
      <c r="Y357" s="120"/>
      <c r="Z357" s="120"/>
      <c r="AA357" s="73"/>
      <c r="AB357" s="32"/>
      <c r="AC357" s="170"/>
      <c r="AD357" s="170"/>
      <c r="AE357" s="489"/>
      <c r="AF357" s="2"/>
      <c r="AG357" s="2"/>
      <c r="AH357" s="2"/>
      <c r="AI357" s="2"/>
      <c r="AJ357" s="2"/>
      <c r="AK357" s="2"/>
      <c r="AL357" s="2"/>
      <c r="AM357" s="2"/>
      <c r="AN357" s="2"/>
      <c r="AO357" s="2"/>
      <c r="AP357" s="2"/>
      <c r="AQ357" s="2"/>
      <c r="AR357" s="2"/>
      <c r="AS357" s="2"/>
      <c r="AT357" s="2"/>
      <c r="AU357" s="2"/>
    </row>
    <row r="358" spans="1:47" ht="51" customHeight="1" x14ac:dyDescent="0.25">
      <c r="A358" s="583"/>
      <c r="B358" s="434"/>
      <c r="C358" s="437"/>
      <c r="D358" s="437"/>
      <c r="E358" s="437"/>
      <c r="F358" s="437"/>
      <c r="G358" s="437"/>
      <c r="H358" s="437"/>
      <c r="I358" s="437"/>
      <c r="J358" s="437"/>
      <c r="K358" s="437"/>
      <c r="L358" s="446"/>
      <c r="M358" s="446"/>
      <c r="N358" s="437"/>
      <c r="O358" s="437"/>
      <c r="P358" s="454"/>
      <c r="Q358" s="49"/>
      <c r="R358" s="312"/>
      <c r="S358" s="50"/>
      <c r="T358" s="50"/>
      <c r="U358" s="50"/>
      <c r="V358" s="135"/>
      <c r="W358" s="136"/>
      <c r="X358" s="94"/>
      <c r="Y358" s="94"/>
      <c r="Z358" s="94"/>
      <c r="AA358" s="95"/>
      <c r="AB358" s="136"/>
      <c r="AC358" s="57"/>
      <c r="AD358" s="57"/>
      <c r="AE358" s="524"/>
      <c r="AF358" s="2"/>
      <c r="AG358" s="2"/>
      <c r="AH358" s="2"/>
      <c r="AI358" s="2"/>
      <c r="AJ358" s="2"/>
      <c r="AK358" s="2"/>
      <c r="AL358" s="2"/>
      <c r="AM358" s="2"/>
      <c r="AN358" s="2"/>
      <c r="AO358" s="2"/>
      <c r="AP358" s="2"/>
      <c r="AQ358" s="2"/>
      <c r="AR358" s="2"/>
      <c r="AS358" s="2"/>
      <c r="AT358" s="2"/>
      <c r="AU358" s="2"/>
    </row>
    <row r="359" spans="1:47" ht="25.5" customHeight="1" x14ac:dyDescent="0.25">
      <c r="A359" s="583"/>
      <c r="B359" s="443" t="s">
        <v>46</v>
      </c>
      <c r="C359" s="444" t="s">
        <v>47</v>
      </c>
      <c r="D359" s="444" t="s">
        <v>48</v>
      </c>
      <c r="E359" s="444" t="s">
        <v>463</v>
      </c>
      <c r="F359" s="448" t="s">
        <v>50</v>
      </c>
      <c r="G359" s="444" t="s">
        <v>51</v>
      </c>
      <c r="H359" s="444" t="s">
        <v>52</v>
      </c>
      <c r="I359" s="444" t="s">
        <v>501</v>
      </c>
      <c r="J359" s="444" t="s">
        <v>159</v>
      </c>
      <c r="K359" s="444" t="s">
        <v>502</v>
      </c>
      <c r="L359" s="429">
        <v>1</v>
      </c>
      <c r="M359" s="429">
        <v>3</v>
      </c>
      <c r="N359" s="444" t="s">
        <v>503</v>
      </c>
      <c r="O359" s="444" t="s">
        <v>504</v>
      </c>
      <c r="P359" s="450" t="s">
        <v>200</v>
      </c>
      <c r="Q359" s="58"/>
      <c r="R359" s="313"/>
      <c r="S359" s="169"/>
      <c r="T359" s="169"/>
      <c r="U359" s="169"/>
      <c r="V359" s="61"/>
      <c r="W359" s="62"/>
      <c r="X359" s="128"/>
      <c r="Y359" s="128"/>
      <c r="Z359" s="128"/>
      <c r="AA359" s="129"/>
      <c r="AB359" s="62"/>
      <c r="AC359" s="66"/>
      <c r="AD359" s="66"/>
      <c r="AE359" s="525"/>
      <c r="AF359" s="2"/>
      <c r="AG359" s="2"/>
      <c r="AH359" s="2"/>
      <c r="AI359" s="2"/>
      <c r="AJ359" s="2"/>
      <c r="AK359" s="2"/>
      <c r="AL359" s="2"/>
      <c r="AM359" s="2"/>
      <c r="AN359" s="2"/>
      <c r="AO359" s="2"/>
      <c r="AP359" s="2"/>
      <c r="AQ359" s="2"/>
      <c r="AR359" s="2"/>
      <c r="AS359" s="2"/>
      <c r="AT359" s="2"/>
      <c r="AU359" s="2"/>
    </row>
    <row r="360" spans="1:47" ht="25.5" customHeight="1" x14ac:dyDescent="0.25">
      <c r="A360" s="583"/>
      <c r="B360" s="433"/>
      <c r="C360" s="436"/>
      <c r="D360" s="436"/>
      <c r="E360" s="436"/>
      <c r="F360" s="436"/>
      <c r="G360" s="436"/>
      <c r="H360" s="436"/>
      <c r="I360" s="436"/>
      <c r="J360" s="436"/>
      <c r="K360" s="436"/>
      <c r="L360" s="430"/>
      <c r="M360" s="430"/>
      <c r="N360" s="436"/>
      <c r="O360" s="436"/>
      <c r="P360" s="451"/>
      <c r="Q360" s="45"/>
      <c r="R360" s="311"/>
      <c r="S360" s="147"/>
      <c r="T360" s="147"/>
      <c r="U360" s="147"/>
      <c r="V360" s="148"/>
      <c r="W360" s="32"/>
      <c r="X360" s="120"/>
      <c r="Y360" s="120"/>
      <c r="Z360" s="120"/>
      <c r="AA360" s="73"/>
      <c r="AB360" s="32"/>
      <c r="AC360" s="170"/>
      <c r="AD360" s="170"/>
      <c r="AE360" s="489"/>
      <c r="AF360" s="2"/>
      <c r="AG360" s="2"/>
      <c r="AH360" s="2"/>
      <c r="AI360" s="2"/>
      <c r="AJ360" s="2"/>
      <c r="AK360" s="2"/>
      <c r="AL360" s="2"/>
      <c r="AM360" s="2"/>
      <c r="AN360" s="2"/>
      <c r="AO360" s="2"/>
      <c r="AP360" s="2"/>
      <c r="AQ360" s="2"/>
      <c r="AR360" s="2"/>
      <c r="AS360" s="2"/>
      <c r="AT360" s="2"/>
      <c r="AU360" s="2"/>
    </row>
    <row r="361" spans="1:47" ht="25.5" customHeight="1" x14ac:dyDescent="0.25">
      <c r="A361" s="583"/>
      <c r="B361" s="433"/>
      <c r="C361" s="436"/>
      <c r="D361" s="436"/>
      <c r="E361" s="436"/>
      <c r="F361" s="436"/>
      <c r="G361" s="436"/>
      <c r="H361" s="436"/>
      <c r="I361" s="436"/>
      <c r="J361" s="436"/>
      <c r="K361" s="436"/>
      <c r="L361" s="430"/>
      <c r="M361" s="430"/>
      <c r="N361" s="436"/>
      <c r="O361" s="436"/>
      <c r="P361" s="451"/>
      <c r="Q361" s="45"/>
      <c r="R361" s="311"/>
      <c r="S361" s="147"/>
      <c r="T361" s="147"/>
      <c r="U361" s="147"/>
      <c r="V361" s="148"/>
      <c r="W361" s="32"/>
      <c r="X361" s="120"/>
      <c r="Y361" s="120"/>
      <c r="Z361" s="120"/>
      <c r="AA361" s="73"/>
      <c r="AB361" s="32"/>
      <c r="AC361" s="170"/>
      <c r="AD361" s="170"/>
      <c r="AE361" s="489"/>
      <c r="AF361" s="2"/>
      <c r="AG361" s="2"/>
      <c r="AH361" s="2"/>
      <c r="AI361" s="2"/>
      <c r="AJ361" s="2"/>
      <c r="AK361" s="2"/>
      <c r="AL361" s="2"/>
      <c r="AM361" s="2"/>
      <c r="AN361" s="2"/>
      <c r="AO361" s="2"/>
      <c r="AP361" s="2"/>
      <c r="AQ361" s="2"/>
      <c r="AR361" s="2"/>
      <c r="AS361" s="2"/>
      <c r="AT361" s="2"/>
      <c r="AU361" s="2"/>
    </row>
    <row r="362" spans="1:47" ht="25.5" customHeight="1" x14ac:dyDescent="0.25">
      <c r="A362" s="583"/>
      <c r="B362" s="433"/>
      <c r="C362" s="436"/>
      <c r="D362" s="436"/>
      <c r="E362" s="436"/>
      <c r="F362" s="436"/>
      <c r="G362" s="436"/>
      <c r="H362" s="436"/>
      <c r="I362" s="436"/>
      <c r="J362" s="436"/>
      <c r="K362" s="436"/>
      <c r="L362" s="430"/>
      <c r="M362" s="430"/>
      <c r="N362" s="436"/>
      <c r="O362" s="436"/>
      <c r="P362" s="451"/>
      <c r="Q362" s="45"/>
      <c r="R362" s="311"/>
      <c r="S362" s="147"/>
      <c r="T362" s="147"/>
      <c r="U362" s="147"/>
      <c r="V362" s="148"/>
      <c r="W362" s="32"/>
      <c r="X362" s="120"/>
      <c r="Y362" s="120"/>
      <c r="Z362" s="120"/>
      <c r="AA362" s="73"/>
      <c r="AB362" s="32"/>
      <c r="AC362" s="170"/>
      <c r="AD362" s="170"/>
      <c r="AE362" s="489"/>
      <c r="AF362" s="2"/>
      <c r="AG362" s="2"/>
      <c r="AH362" s="2"/>
      <c r="AI362" s="2"/>
      <c r="AJ362" s="2"/>
      <c r="AK362" s="2"/>
      <c r="AL362" s="2"/>
      <c r="AM362" s="2"/>
      <c r="AN362" s="2"/>
      <c r="AO362" s="2"/>
      <c r="AP362" s="2"/>
      <c r="AQ362" s="2"/>
      <c r="AR362" s="2"/>
      <c r="AS362" s="2"/>
      <c r="AT362" s="2"/>
      <c r="AU362" s="2"/>
    </row>
    <row r="363" spans="1:47" ht="25.5" customHeight="1" x14ac:dyDescent="0.25">
      <c r="A363" s="583"/>
      <c r="B363" s="439"/>
      <c r="C363" s="441"/>
      <c r="D363" s="441"/>
      <c r="E363" s="441"/>
      <c r="F363" s="441"/>
      <c r="G363" s="441"/>
      <c r="H363" s="441"/>
      <c r="I363" s="441"/>
      <c r="J363" s="441"/>
      <c r="K363" s="441"/>
      <c r="L363" s="431"/>
      <c r="M363" s="431"/>
      <c r="N363" s="441"/>
      <c r="O363" s="441"/>
      <c r="P363" s="452"/>
      <c r="Q363" s="102"/>
      <c r="R363" s="355"/>
      <c r="S363" s="356"/>
      <c r="T363" s="356"/>
      <c r="U363" s="356"/>
      <c r="V363" s="343"/>
      <c r="W363" s="344"/>
      <c r="X363" s="352"/>
      <c r="Y363" s="352"/>
      <c r="Z363" s="352"/>
      <c r="AA363" s="353"/>
      <c r="AB363" s="344"/>
      <c r="AC363" s="348"/>
      <c r="AD363" s="348"/>
      <c r="AE363" s="490"/>
      <c r="AF363" s="2"/>
      <c r="AG363" s="2"/>
      <c r="AH363" s="2"/>
      <c r="AI363" s="2"/>
      <c r="AJ363" s="2"/>
      <c r="AK363" s="2"/>
      <c r="AL363" s="2"/>
      <c r="AM363" s="2"/>
      <c r="AN363" s="2"/>
      <c r="AO363" s="2"/>
      <c r="AP363" s="2"/>
      <c r="AQ363" s="2"/>
      <c r="AR363" s="2"/>
      <c r="AS363" s="2"/>
      <c r="AT363" s="2"/>
      <c r="AU363" s="2"/>
    </row>
    <row r="364" spans="1:47" ht="25.5" customHeight="1" x14ac:dyDescent="0.25">
      <c r="A364" s="583"/>
      <c r="B364" s="432" t="s">
        <v>46</v>
      </c>
      <c r="C364" s="435" t="s">
        <v>47</v>
      </c>
      <c r="D364" s="435" t="s">
        <v>48</v>
      </c>
      <c r="E364" s="435" t="s">
        <v>463</v>
      </c>
      <c r="F364" s="449" t="s">
        <v>50</v>
      </c>
      <c r="G364" s="435" t="s">
        <v>51</v>
      </c>
      <c r="H364" s="435" t="s">
        <v>52</v>
      </c>
      <c r="I364" s="435" t="s">
        <v>505</v>
      </c>
      <c r="J364" s="435" t="s">
        <v>182</v>
      </c>
      <c r="K364" s="435" t="s">
        <v>506</v>
      </c>
      <c r="L364" s="445">
        <v>1</v>
      </c>
      <c r="M364" s="445">
        <v>1</v>
      </c>
      <c r="N364" s="435" t="s">
        <v>507</v>
      </c>
      <c r="O364" s="435" t="s">
        <v>508</v>
      </c>
      <c r="P364" s="453" t="s">
        <v>509</v>
      </c>
      <c r="Q364" s="37"/>
      <c r="R364" s="314"/>
      <c r="S364" s="79"/>
      <c r="T364" s="79"/>
      <c r="U364" s="79"/>
      <c r="V364" s="114"/>
      <c r="W364" s="103"/>
      <c r="X364" s="143"/>
      <c r="Y364" s="143"/>
      <c r="Z364" s="143"/>
      <c r="AA364" s="82"/>
      <c r="AB364" s="103"/>
      <c r="AC364" s="44"/>
      <c r="AD364" s="44"/>
      <c r="AE364" s="523"/>
      <c r="AF364" s="2"/>
      <c r="AG364" s="2"/>
      <c r="AH364" s="2"/>
      <c r="AI364" s="2"/>
      <c r="AJ364" s="2"/>
      <c r="AK364" s="2"/>
      <c r="AL364" s="2"/>
      <c r="AM364" s="2"/>
      <c r="AN364" s="2"/>
      <c r="AO364" s="2"/>
      <c r="AP364" s="2"/>
      <c r="AQ364" s="2"/>
      <c r="AR364" s="2"/>
      <c r="AS364" s="2"/>
      <c r="AT364" s="2"/>
      <c r="AU364" s="2"/>
    </row>
    <row r="365" spans="1:47" ht="25.5" customHeight="1" x14ac:dyDescent="0.25">
      <c r="A365" s="583"/>
      <c r="B365" s="433"/>
      <c r="C365" s="436"/>
      <c r="D365" s="436"/>
      <c r="E365" s="436"/>
      <c r="F365" s="436"/>
      <c r="G365" s="436"/>
      <c r="H365" s="436"/>
      <c r="I365" s="436"/>
      <c r="J365" s="436"/>
      <c r="K365" s="436"/>
      <c r="L365" s="430"/>
      <c r="M365" s="430"/>
      <c r="N365" s="436"/>
      <c r="O365" s="436"/>
      <c r="P365" s="451"/>
      <c r="Q365" s="45"/>
      <c r="R365" s="311"/>
      <c r="S365" s="147"/>
      <c r="T365" s="147"/>
      <c r="U365" s="147"/>
      <c r="V365" s="148"/>
      <c r="W365" s="32"/>
      <c r="X365" s="120"/>
      <c r="Y365" s="120"/>
      <c r="Z365" s="120"/>
      <c r="AA365" s="73"/>
      <c r="AB365" s="32"/>
      <c r="AC365" s="170"/>
      <c r="AD365" s="170"/>
      <c r="AE365" s="489"/>
      <c r="AF365" s="2"/>
      <c r="AG365" s="2"/>
      <c r="AH365" s="2"/>
      <c r="AI365" s="2"/>
      <c r="AJ365" s="2"/>
      <c r="AK365" s="2"/>
      <c r="AL365" s="2"/>
      <c r="AM365" s="2"/>
      <c r="AN365" s="2"/>
      <c r="AO365" s="2"/>
      <c r="AP365" s="2"/>
      <c r="AQ365" s="2"/>
      <c r="AR365" s="2"/>
      <c r="AS365" s="2"/>
      <c r="AT365" s="2"/>
      <c r="AU365" s="2"/>
    </row>
    <row r="366" spans="1:47" ht="25.5" customHeight="1" x14ac:dyDescent="0.25">
      <c r="A366" s="583"/>
      <c r="B366" s="433"/>
      <c r="C366" s="436"/>
      <c r="D366" s="436"/>
      <c r="E366" s="436"/>
      <c r="F366" s="436"/>
      <c r="G366" s="436"/>
      <c r="H366" s="436"/>
      <c r="I366" s="436"/>
      <c r="J366" s="436"/>
      <c r="K366" s="436"/>
      <c r="L366" s="430"/>
      <c r="M366" s="430"/>
      <c r="N366" s="436"/>
      <c r="O366" s="436"/>
      <c r="P366" s="451"/>
      <c r="Q366" s="45"/>
      <c r="R366" s="311"/>
      <c r="S366" s="147"/>
      <c r="T366" s="147"/>
      <c r="U366" s="147"/>
      <c r="V366" s="148"/>
      <c r="W366" s="32"/>
      <c r="X366" s="120"/>
      <c r="Y366" s="120"/>
      <c r="Z366" s="120"/>
      <c r="AA366" s="73"/>
      <c r="AB366" s="32"/>
      <c r="AC366" s="170"/>
      <c r="AD366" s="170"/>
      <c r="AE366" s="489"/>
      <c r="AF366" s="2"/>
      <c r="AG366" s="2"/>
      <c r="AH366" s="2"/>
      <c r="AI366" s="2"/>
      <c r="AJ366" s="2"/>
      <c r="AK366" s="2"/>
      <c r="AL366" s="2"/>
      <c r="AM366" s="2"/>
      <c r="AN366" s="2"/>
      <c r="AO366" s="2"/>
      <c r="AP366" s="2"/>
      <c r="AQ366" s="2"/>
      <c r="AR366" s="2"/>
      <c r="AS366" s="2"/>
      <c r="AT366" s="2"/>
      <c r="AU366" s="2"/>
    </row>
    <row r="367" spans="1:47" ht="25.5" customHeight="1" x14ac:dyDescent="0.25">
      <c r="A367" s="583"/>
      <c r="B367" s="433"/>
      <c r="C367" s="436"/>
      <c r="D367" s="436"/>
      <c r="E367" s="436"/>
      <c r="F367" s="436"/>
      <c r="G367" s="436"/>
      <c r="H367" s="436"/>
      <c r="I367" s="436"/>
      <c r="J367" s="436"/>
      <c r="K367" s="436"/>
      <c r="L367" s="430"/>
      <c r="M367" s="430"/>
      <c r="N367" s="436"/>
      <c r="O367" s="436"/>
      <c r="P367" s="451"/>
      <c r="Q367" s="45"/>
      <c r="R367" s="311"/>
      <c r="S367" s="147"/>
      <c r="T367" s="147"/>
      <c r="U367" s="147"/>
      <c r="V367" s="148"/>
      <c r="W367" s="32"/>
      <c r="X367" s="120"/>
      <c r="Y367" s="120"/>
      <c r="Z367" s="120"/>
      <c r="AA367" s="73"/>
      <c r="AB367" s="32"/>
      <c r="AC367" s="170"/>
      <c r="AD367" s="170"/>
      <c r="AE367" s="489"/>
      <c r="AF367" s="2"/>
      <c r="AG367" s="2"/>
      <c r="AH367" s="2"/>
      <c r="AI367" s="2"/>
      <c r="AJ367" s="2"/>
      <c r="AK367" s="2"/>
      <c r="AL367" s="2"/>
      <c r="AM367" s="2"/>
      <c r="AN367" s="2"/>
      <c r="AO367" s="2"/>
      <c r="AP367" s="2"/>
      <c r="AQ367" s="2"/>
      <c r="AR367" s="2"/>
      <c r="AS367" s="2"/>
      <c r="AT367" s="2"/>
      <c r="AU367" s="2"/>
    </row>
    <row r="368" spans="1:47" ht="25.5" customHeight="1" x14ac:dyDescent="0.25">
      <c r="A368" s="583"/>
      <c r="B368" s="434"/>
      <c r="C368" s="437"/>
      <c r="D368" s="437"/>
      <c r="E368" s="437"/>
      <c r="F368" s="437"/>
      <c r="G368" s="437"/>
      <c r="H368" s="437"/>
      <c r="I368" s="437"/>
      <c r="J368" s="437"/>
      <c r="K368" s="437"/>
      <c r="L368" s="446"/>
      <c r="M368" s="446"/>
      <c r="N368" s="437"/>
      <c r="O368" s="437"/>
      <c r="P368" s="454"/>
      <c r="Q368" s="49"/>
      <c r="R368" s="312"/>
      <c r="S368" s="50"/>
      <c r="T368" s="50"/>
      <c r="U368" s="50"/>
      <c r="V368" s="135"/>
      <c r="W368" s="136"/>
      <c r="X368" s="94"/>
      <c r="Y368" s="94"/>
      <c r="Z368" s="94"/>
      <c r="AA368" s="95"/>
      <c r="AB368" s="136"/>
      <c r="AC368" s="57"/>
      <c r="AD368" s="57"/>
      <c r="AE368" s="524"/>
      <c r="AF368" s="2"/>
      <c r="AG368" s="2"/>
      <c r="AH368" s="2"/>
      <c r="AI368" s="2"/>
      <c r="AJ368" s="2"/>
      <c r="AK368" s="2"/>
      <c r="AL368" s="2"/>
      <c r="AM368" s="2"/>
      <c r="AN368" s="2"/>
      <c r="AO368" s="2"/>
      <c r="AP368" s="2"/>
      <c r="AQ368" s="2"/>
      <c r="AR368" s="2"/>
      <c r="AS368" s="2"/>
      <c r="AT368" s="2"/>
      <c r="AU368" s="2"/>
    </row>
    <row r="369" spans="1:47" ht="22.5" customHeight="1" x14ac:dyDescent="0.25">
      <c r="A369" s="586"/>
      <c r="B369" s="364"/>
      <c r="C369" s="364"/>
      <c r="D369" s="364"/>
      <c r="E369" s="364"/>
      <c r="F369" s="364"/>
      <c r="G369" s="364"/>
      <c r="H369" s="364"/>
      <c r="I369" s="364"/>
      <c r="J369" s="364"/>
      <c r="K369" s="364"/>
      <c r="L369" s="365"/>
      <c r="M369" s="365"/>
      <c r="N369" s="364"/>
      <c r="O369" s="364"/>
      <c r="P369" s="366"/>
      <c r="Q369" s="555" t="s">
        <v>510</v>
      </c>
      <c r="R369" s="556"/>
      <c r="S369" s="556"/>
      <c r="T369" s="556"/>
      <c r="U369" s="556"/>
      <c r="V369" s="556"/>
      <c r="W369" s="556"/>
      <c r="X369" s="556"/>
      <c r="Y369" s="556"/>
      <c r="Z369" s="367" t="s">
        <v>187</v>
      </c>
      <c r="AA369" s="183">
        <f>SUM(AA107:AA368)</f>
        <v>2698.6407680000002</v>
      </c>
      <c r="AB369" s="529"/>
      <c r="AC369" s="530"/>
      <c r="AD369" s="530"/>
      <c r="AE369" s="531"/>
      <c r="AF369" s="2"/>
      <c r="AG369" s="2"/>
      <c r="AH369" s="2"/>
      <c r="AI369" s="2"/>
      <c r="AJ369" s="2"/>
      <c r="AK369" s="2"/>
      <c r="AL369" s="2"/>
      <c r="AM369" s="2"/>
      <c r="AN369" s="2"/>
      <c r="AO369" s="2"/>
      <c r="AP369" s="2"/>
      <c r="AQ369" s="2"/>
      <c r="AR369" s="2"/>
      <c r="AS369" s="2"/>
      <c r="AT369" s="2"/>
      <c r="AU369" s="2"/>
    </row>
    <row r="370" spans="1:47" ht="40.5" customHeight="1" x14ac:dyDescent="0.25">
      <c r="A370" s="582" t="s">
        <v>511</v>
      </c>
      <c r="B370" s="438" t="s">
        <v>46</v>
      </c>
      <c r="C370" s="440" t="s">
        <v>47</v>
      </c>
      <c r="D370" s="440" t="s">
        <v>48</v>
      </c>
      <c r="E370" s="440" t="s">
        <v>49</v>
      </c>
      <c r="F370" s="442" t="s">
        <v>50</v>
      </c>
      <c r="G370" s="440" t="s">
        <v>512</v>
      </c>
      <c r="H370" s="440" t="s">
        <v>52</v>
      </c>
      <c r="I370" s="440" t="s">
        <v>513</v>
      </c>
      <c r="J370" s="440" t="s">
        <v>514</v>
      </c>
      <c r="K370" s="440" t="s">
        <v>515</v>
      </c>
      <c r="L370" s="458">
        <v>6</v>
      </c>
      <c r="M370" s="458">
        <v>4</v>
      </c>
      <c r="N370" s="440" t="s">
        <v>516</v>
      </c>
      <c r="O370" s="440" t="s">
        <v>517</v>
      </c>
      <c r="P370" s="459" t="s">
        <v>518</v>
      </c>
      <c r="Q370" s="16" t="s">
        <v>76</v>
      </c>
      <c r="R370" s="321" t="s">
        <v>77</v>
      </c>
      <c r="S370" s="137"/>
      <c r="T370" s="98" t="s">
        <v>61</v>
      </c>
      <c r="U370" s="99" t="s">
        <v>62</v>
      </c>
      <c r="V370" s="138"/>
      <c r="W370" s="139"/>
      <c r="X370" s="23"/>
      <c r="Y370" s="23" t="str">
        <f t="shared" ref="Y370:Y394" si="32">IF(V370=0," ",V370*X370)</f>
        <v xml:space="preserve"> </v>
      </c>
      <c r="Z370" s="23" t="str">
        <f t="shared" ref="Z370:Z387" si="33">IF(V370=0," ",(Y370*12%)+Y370)</f>
        <v xml:space="preserve"> </v>
      </c>
      <c r="AA370" s="24">
        <f>SUM(Z371:Z374)</f>
        <v>142.12799999999999</v>
      </c>
      <c r="AB370" s="140"/>
      <c r="AC370" s="25"/>
      <c r="AD370" s="25"/>
      <c r="AE370" s="488"/>
      <c r="AF370" s="2"/>
      <c r="AG370" s="2"/>
      <c r="AH370" s="2"/>
      <c r="AI370" s="2"/>
      <c r="AJ370" s="2"/>
      <c r="AK370" s="2"/>
      <c r="AL370" s="2"/>
      <c r="AM370" s="2"/>
      <c r="AN370" s="2"/>
      <c r="AO370" s="2"/>
      <c r="AP370" s="2"/>
      <c r="AQ370" s="2"/>
      <c r="AR370" s="2"/>
      <c r="AS370" s="2"/>
      <c r="AT370" s="2"/>
      <c r="AU370" s="2"/>
    </row>
    <row r="371" spans="1:47" ht="40.5" customHeight="1" x14ac:dyDescent="0.25">
      <c r="A371" s="583"/>
      <c r="B371" s="433"/>
      <c r="C371" s="436"/>
      <c r="D371" s="436"/>
      <c r="E371" s="436"/>
      <c r="F371" s="436"/>
      <c r="G371" s="436"/>
      <c r="H371" s="436"/>
      <c r="I371" s="436"/>
      <c r="J371" s="436"/>
      <c r="K371" s="436"/>
      <c r="L371" s="430"/>
      <c r="M371" s="430"/>
      <c r="N371" s="436"/>
      <c r="O371" s="436"/>
      <c r="P371" s="451"/>
      <c r="Q371" s="45"/>
      <c r="R371" s="311" t="s">
        <v>519</v>
      </c>
      <c r="S371" s="147"/>
      <c r="T371" s="147"/>
      <c r="U371" s="147"/>
      <c r="V371" s="157">
        <v>5</v>
      </c>
      <c r="W371" s="46" t="s">
        <v>79</v>
      </c>
      <c r="X371" s="47">
        <v>1.496</v>
      </c>
      <c r="Y371" s="68">
        <f t="shared" si="32"/>
        <v>7.48</v>
      </c>
      <c r="Z371" s="68">
        <f t="shared" si="33"/>
        <v>8.377600000000001</v>
      </c>
      <c r="AA371" s="34"/>
      <c r="AB371" s="48"/>
      <c r="AC371" s="170" t="s">
        <v>63</v>
      </c>
      <c r="AD371" s="170"/>
      <c r="AE371" s="489"/>
      <c r="AF371" s="2"/>
      <c r="AG371" s="2"/>
      <c r="AH371" s="2"/>
      <c r="AI371" s="2"/>
      <c r="AJ371" s="2"/>
      <c r="AK371" s="2"/>
      <c r="AL371" s="2"/>
      <c r="AM371" s="2"/>
      <c r="AN371" s="2"/>
      <c r="AO371" s="2"/>
      <c r="AP371" s="2"/>
      <c r="AQ371" s="2"/>
      <c r="AR371" s="2"/>
      <c r="AS371" s="2"/>
      <c r="AT371" s="2"/>
      <c r="AU371" s="2"/>
    </row>
    <row r="372" spans="1:47" ht="40.5" customHeight="1" x14ac:dyDescent="0.25">
      <c r="A372" s="583"/>
      <c r="B372" s="433"/>
      <c r="C372" s="436"/>
      <c r="D372" s="436"/>
      <c r="E372" s="436"/>
      <c r="F372" s="436"/>
      <c r="G372" s="436"/>
      <c r="H372" s="436"/>
      <c r="I372" s="436"/>
      <c r="J372" s="436"/>
      <c r="K372" s="436"/>
      <c r="L372" s="430"/>
      <c r="M372" s="430"/>
      <c r="N372" s="436"/>
      <c r="O372" s="436"/>
      <c r="P372" s="451"/>
      <c r="Q372" s="45"/>
      <c r="R372" s="311" t="s">
        <v>520</v>
      </c>
      <c r="S372" s="147"/>
      <c r="T372" s="147"/>
      <c r="U372" s="147"/>
      <c r="V372" s="157">
        <v>30</v>
      </c>
      <c r="W372" s="46" t="s">
        <v>79</v>
      </c>
      <c r="X372" s="47">
        <v>1.37</v>
      </c>
      <c r="Y372" s="68">
        <f t="shared" si="32"/>
        <v>41.1</v>
      </c>
      <c r="Z372" s="68">
        <f t="shared" si="33"/>
        <v>46.032000000000004</v>
      </c>
      <c r="AA372" s="34"/>
      <c r="AB372" s="48"/>
      <c r="AC372" s="170" t="s">
        <v>63</v>
      </c>
      <c r="AD372" s="170"/>
      <c r="AE372" s="489"/>
      <c r="AF372" s="2"/>
      <c r="AG372" s="2"/>
      <c r="AH372" s="2"/>
      <c r="AI372" s="2"/>
      <c r="AJ372" s="2"/>
      <c r="AK372" s="2"/>
      <c r="AL372" s="2"/>
      <c r="AM372" s="2"/>
      <c r="AN372" s="2"/>
      <c r="AO372" s="2"/>
      <c r="AP372" s="2"/>
      <c r="AQ372" s="2"/>
      <c r="AR372" s="2"/>
      <c r="AS372" s="2"/>
      <c r="AT372" s="2"/>
      <c r="AU372" s="2"/>
    </row>
    <row r="373" spans="1:47" ht="40.5" customHeight="1" x14ac:dyDescent="0.25">
      <c r="A373" s="583"/>
      <c r="B373" s="433"/>
      <c r="C373" s="436"/>
      <c r="D373" s="436"/>
      <c r="E373" s="436"/>
      <c r="F373" s="436"/>
      <c r="G373" s="436"/>
      <c r="H373" s="436"/>
      <c r="I373" s="436"/>
      <c r="J373" s="436"/>
      <c r="K373" s="436"/>
      <c r="L373" s="430"/>
      <c r="M373" s="430"/>
      <c r="N373" s="436"/>
      <c r="O373" s="436"/>
      <c r="P373" s="451"/>
      <c r="Q373" s="26"/>
      <c r="R373" s="311" t="s">
        <v>521</v>
      </c>
      <c r="S373" s="147"/>
      <c r="T373" s="147"/>
      <c r="U373" s="147"/>
      <c r="V373" s="157">
        <v>40</v>
      </c>
      <c r="W373" s="46" t="s">
        <v>79</v>
      </c>
      <c r="X373" s="47">
        <v>0.56999999999999995</v>
      </c>
      <c r="Y373" s="68">
        <f t="shared" si="32"/>
        <v>22.799999999999997</v>
      </c>
      <c r="Z373" s="68">
        <f t="shared" si="33"/>
        <v>25.535999999999998</v>
      </c>
      <c r="AA373" s="34"/>
      <c r="AB373" s="48"/>
      <c r="AC373" s="170" t="s">
        <v>63</v>
      </c>
      <c r="AD373" s="170"/>
      <c r="AE373" s="489"/>
      <c r="AF373" s="2"/>
      <c r="AG373" s="2"/>
      <c r="AH373" s="2"/>
      <c r="AI373" s="2"/>
      <c r="AJ373" s="2"/>
      <c r="AK373" s="2"/>
      <c r="AL373" s="2"/>
      <c r="AM373" s="2"/>
      <c r="AN373" s="2"/>
      <c r="AO373" s="2"/>
      <c r="AP373" s="2"/>
      <c r="AQ373" s="2"/>
      <c r="AR373" s="2"/>
      <c r="AS373" s="2"/>
      <c r="AT373" s="2"/>
      <c r="AU373" s="2"/>
    </row>
    <row r="374" spans="1:47" ht="40.5" customHeight="1" x14ac:dyDescent="0.25">
      <c r="A374" s="583"/>
      <c r="B374" s="439"/>
      <c r="C374" s="441"/>
      <c r="D374" s="441"/>
      <c r="E374" s="441"/>
      <c r="F374" s="441"/>
      <c r="G374" s="441"/>
      <c r="H374" s="441"/>
      <c r="I374" s="441"/>
      <c r="J374" s="441"/>
      <c r="K374" s="441"/>
      <c r="L374" s="431"/>
      <c r="M374" s="431"/>
      <c r="N374" s="441"/>
      <c r="O374" s="441"/>
      <c r="P374" s="452"/>
      <c r="Q374" s="102"/>
      <c r="R374" s="355" t="s">
        <v>522</v>
      </c>
      <c r="S374" s="356"/>
      <c r="T374" s="356"/>
      <c r="U374" s="356"/>
      <c r="V374" s="357">
        <v>400</v>
      </c>
      <c r="W374" s="358" t="s">
        <v>79</v>
      </c>
      <c r="X374" s="345">
        <v>0.13880000000000001</v>
      </c>
      <c r="Y374" s="346">
        <f t="shared" si="32"/>
        <v>55.52</v>
      </c>
      <c r="Z374" s="346">
        <f t="shared" si="33"/>
        <v>62.182400000000001</v>
      </c>
      <c r="AA374" s="347"/>
      <c r="AB374" s="359"/>
      <c r="AC374" s="348" t="s">
        <v>63</v>
      </c>
      <c r="AD374" s="348"/>
      <c r="AE374" s="490"/>
      <c r="AF374" s="2"/>
      <c r="AG374" s="2"/>
      <c r="AH374" s="2"/>
      <c r="AI374" s="2"/>
      <c r="AJ374" s="2"/>
      <c r="AK374" s="2"/>
      <c r="AL374" s="2"/>
      <c r="AM374" s="2"/>
      <c r="AN374" s="2"/>
      <c r="AO374" s="2"/>
      <c r="AP374" s="2"/>
      <c r="AQ374" s="2"/>
      <c r="AR374" s="2"/>
      <c r="AS374" s="2"/>
      <c r="AT374" s="2"/>
      <c r="AU374" s="2"/>
    </row>
    <row r="375" spans="1:47" ht="27" customHeight="1" x14ac:dyDescent="0.25">
      <c r="A375" s="583"/>
      <c r="B375" s="432" t="s">
        <v>46</v>
      </c>
      <c r="C375" s="435" t="s">
        <v>47</v>
      </c>
      <c r="D375" s="435" t="s">
        <v>48</v>
      </c>
      <c r="E375" s="435" t="s">
        <v>49</v>
      </c>
      <c r="F375" s="449" t="s">
        <v>50</v>
      </c>
      <c r="G375" s="435" t="s">
        <v>51</v>
      </c>
      <c r="H375" s="435" t="s">
        <v>52</v>
      </c>
      <c r="I375" s="435" t="s">
        <v>523</v>
      </c>
      <c r="J375" s="435" t="s">
        <v>524</v>
      </c>
      <c r="K375" s="435" t="s">
        <v>525</v>
      </c>
      <c r="L375" s="445">
        <v>85</v>
      </c>
      <c r="M375" s="445">
        <v>4</v>
      </c>
      <c r="N375" s="435" t="s">
        <v>526</v>
      </c>
      <c r="O375" s="435" t="s">
        <v>527</v>
      </c>
      <c r="P375" s="453" t="s">
        <v>518</v>
      </c>
      <c r="Q375" s="37" t="s">
        <v>76</v>
      </c>
      <c r="R375" s="310" t="s">
        <v>77</v>
      </c>
      <c r="S375" s="38"/>
      <c r="T375" s="39" t="s">
        <v>61</v>
      </c>
      <c r="U375" s="40" t="s">
        <v>62</v>
      </c>
      <c r="V375" s="41"/>
      <c r="W375" s="42"/>
      <c r="X375" s="115"/>
      <c r="Y375" s="115" t="str">
        <f t="shared" si="32"/>
        <v xml:space="preserve"> </v>
      </c>
      <c r="Z375" s="115" t="str">
        <f t="shared" si="33"/>
        <v xml:space="preserve"> </v>
      </c>
      <c r="AA375" s="43">
        <f>SUM(Z376:Z379)</f>
        <v>120.19839999999999</v>
      </c>
      <c r="AB375" s="141"/>
      <c r="AC375" s="44"/>
      <c r="AD375" s="44"/>
      <c r="AE375" s="523"/>
      <c r="AF375" s="2"/>
      <c r="AG375" s="2"/>
      <c r="AH375" s="2"/>
      <c r="AI375" s="2"/>
      <c r="AJ375" s="2"/>
      <c r="AK375" s="2"/>
      <c r="AL375" s="2"/>
      <c r="AM375" s="2"/>
      <c r="AN375" s="2"/>
      <c r="AO375" s="2"/>
      <c r="AP375" s="2"/>
      <c r="AQ375" s="2"/>
      <c r="AR375" s="2"/>
      <c r="AS375" s="2"/>
      <c r="AT375" s="2"/>
      <c r="AU375" s="2"/>
    </row>
    <row r="376" spans="1:47" ht="27" customHeight="1" x14ac:dyDescent="0.25">
      <c r="A376" s="583"/>
      <c r="B376" s="433"/>
      <c r="C376" s="436"/>
      <c r="D376" s="436"/>
      <c r="E376" s="436"/>
      <c r="F376" s="436"/>
      <c r="G376" s="436"/>
      <c r="H376" s="436"/>
      <c r="I376" s="436"/>
      <c r="J376" s="436"/>
      <c r="K376" s="436"/>
      <c r="L376" s="430"/>
      <c r="M376" s="430"/>
      <c r="N376" s="436"/>
      <c r="O376" s="436"/>
      <c r="P376" s="451"/>
      <c r="Q376" s="45"/>
      <c r="R376" s="311" t="s">
        <v>528</v>
      </c>
      <c r="S376" s="147"/>
      <c r="T376" s="147"/>
      <c r="U376" s="147"/>
      <c r="V376" s="157">
        <v>5</v>
      </c>
      <c r="W376" s="46" t="s">
        <v>79</v>
      </c>
      <c r="X376" s="47">
        <v>1.496</v>
      </c>
      <c r="Y376" s="68">
        <f t="shared" si="32"/>
        <v>7.48</v>
      </c>
      <c r="Z376" s="68">
        <f t="shared" si="33"/>
        <v>8.377600000000001</v>
      </c>
      <c r="AA376" s="34"/>
      <c r="AB376" s="48"/>
      <c r="AC376" s="170" t="s">
        <v>63</v>
      </c>
      <c r="AD376" s="170"/>
      <c r="AE376" s="489"/>
      <c r="AF376" s="2"/>
      <c r="AG376" s="2"/>
      <c r="AH376" s="2"/>
      <c r="AI376" s="2"/>
      <c r="AJ376" s="2"/>
      <c r="AK376" s="2"/>
      <c r="AL376" s="2"/>
      <c r="AM376" s="2"/>
      <c r="AN376" s="2"/>
      <c r="AO376" s="2"/>
      <c r="AP376" s="2"/>
      <c r="AQ376" s="2"/>
      <c r="AR376" s="2"/>
      <c r="AS376" s="2"/>
      <c r="AT376" s="2"/>
      <c r="AU376" s="2"/>
    </row>
    <row r="377" spans="1:47" ht="27" customHeight="1" x14ac:dyDescent="0.25">
      <c r="A377" s="583"/>
      <c r="B377" s="433"/>
      <c r="C377" s="436"/>
      <c r="D377" s="436"/>
      <c r="E377" s="436"/>
      <c r="F377" s="436"/>
      <c r="G377" s="436"/>
      <c r="H377" s="436"/>
      <c r="I377" s="436"/>
      <c r="J377" s="436"/>
      <c r="K377" s="436"/>
      <c r="L377" s="430"/>
      <c r="M377" s="430"/>
      <c r="N377" s="436"/>
      <c r="O377" s="436"/>
      <c r="P377" s="451"/>
      <c r="Q377" s="45"/>
      <c r="R377" s="311" t="s">
        <v>529</v>
      </c>
      <c r="S377" s="147"/>
      <c r="T377" s="147"/>
      <c r="U377" s="147"/>
      <c r="V377" s="157">
        <v>30</v>
      </c>
      <c r="W377" s="46" t="s">
        <v>79</v>
      </c>
      <c r="X377" s="47">
        <v>1.37</v>
      </c>
      <c r="Y377" s="68">
        <f t="shared" si="32"/>
        <v>41.1</v>
      </c>
      <c r="Z377" s="68">
        <f t="shared" si="33"/>
        <v>46.032000000000004</v>
      </c>
      <c r="AA377" s="34"/>
      <c r="AB377" s="48"/>
      <c r="AC377" s="170" t="s">
        <v>63</v>
      </c>
      <c r="AD377" s="170"/>
      <c r="AE377" s="489"/>
      <c r="AF377" s="2"/>
      <c r="AG377" s="2"/>
      <c r="AH377" s="2"/>
      <c r="AI377" s="2"/>
      <c r="AJ377" s="2"/>
      <c r="AK377" s="2"/>
      <c r="AL377" s="2"/>
      <c r="AM377" s="2"/>
      <c r="AN377" s="2"/>
      <c r="AO377" s="2"/>
      <c r="AP377" s="2"/>
      <c r="AQ377" s="2"/>
      <c r="AR377" s="2"/>
      <c r="AS377" s="2"/>
      <c r="AT377" s="2"/>
      <c r="AU377" s="2"/>
    </row>
    <row r="378" spans="1:47" ht="27" customHeight="1" x14ac:dyDescent="0.25">
      <c r="A378" s="583"/>
      <c r="B378" s="433"/>
      <c r="C378" s="436"/>
      <c r="D378" s="436"/>
      <c r="E378" s="436"/>
      <c r="F378" s="436"/>
      <c r="G378" s="436"/>
      <c r="H378" s="436"/>
      <c r="I378" s="436"/>
      <c r="J378" s="436"/>
      <c r="K378" s="436"/>
      <c r="L378" s="430"/>
      <c r="M378" s="430"/>
      <c r="N378" s="436"/>
      <c r="O378" s="436"/>
      <c r="P378" s="451"/>
      <c r="Q378" s="26"/>
      <c r="R378" s="311" t="s">
        <v>530</v>
      </c>
      <c r="S378" s="147"/>
      <c r="T378" s="147"/>
      <c r="U378" s="147"/>
      <c r="V378" s="157">
        <v>30</v>
      </c>
      <c r="W378" s="46" t="s">
        <v>79</v>
      </c>
      <c r="X378" s="47">
        <v>0.56999999999999995</v>
      </c>
      <c r="Y378" s="68">
        <f t="shared" si="32"/>
        <v>17.099999999999998</v>
      </c>
      <c r="Z378" s="68">
        <f t="shared" si="33"/>
        <v>19.151999999999997</v>
      </c>
      <c r="AA378" s="34"/>
      <c r="AB378" s="48"/>
      <c r="AC378" s="170" t="s">
        <v>63</v>
      </c>
      <c r="AD378" s="170"/>
      <c r="AE378" s="489"/>
      <c r="AF378" s="2"/>
      <c r="AG378" s="2"/>
      <c r="AH378" s="2"/>
      <c r="AI378" s="2"/>
      <c r="AJ378" s="2"/>
      <c r="AK378" s="2"/>
      <c r="AL378" s="2"/>
      <c r="AM378" s="2"/>
      <c r="AN378" s="2"/>
      <c r="AO378" s="2"/>
      <c r="AP378" s="2"/>
      <c r="AQ378" s="2"/>
      <c r="AR378" s="2"/>
      <c r="AS378" s="2"/>
      <c r="AT378" s="2"/>
      <c r="AU378" s="2"/>
    </row>
    <row r="379" spans="1:47" ht="27" customHeight="1" x14ac:dyDescent="0.25">
      <c r="A379" s="583"/>
      <c r="B379" s="434"/>
      <c r="C379" s="437"/>
      <c r="D379" s="437"/>
      <c r="E379" s="437"/>
      <c r="F379" s="437"/>
      <c r="G379" s="437"/>
      <c r="H379" s="437"/>
      <c r="I379" s="437"/>
      <c r="J379" s="437"/>
      <c r="K379" s="437"/>
      <c r="L379" s="446"/>
      <c r="M379" s="446"/>
      <c r="N379" s="437"/>
      <c r="O379" s="437"/>
      <c r="P379" s="454"/>
      <c r="Q379" s="49"/>
      <c r="R379" s="312" t="s">
        <v>522</v>
      </c>
      <c r="S379" s="50"/>
      <c r="T379" s="50"/>
      <c r="U379" s="50"/>
      <c r="V379" s="51">
        <v>300</v>
      </c>
      <c r="W379" s="52" t="s">
        <v>79</v>
      </c>
      <c r="X379" s="53">
        <v>0.13880000000000001</v>
      </c>
      <c r="Y379" s="54">
        <f t="shared" si="32"/>
        <v>41.64</v>
      </c>
      <c r="Z379" s="54">
        <f t="shared" si="33"/>
        <v>46.636800000000001</v>
      </c>
      <c r="AA379" s="55"/>
      <c r="AB379" s="56"/>
      <c r="AC379" s="57" t="s">
        <v>63</v>
      </c>
      <c r="AD379" s="57"/>
      <c r="AE379" s="524"/>
      <c r="AF379" s="2"/>
      <c r="AG379" s="2"/>
      <c r="AH379" s="2"/>
      <c r="AI379" s="2"/>
      <c r="AJ379" s="2"/>
      <c r="AK379" s="2"/>
      <c r="AL379" s="2"/>
      <c r="AM379" s="2"/>
      <c r="AN379" s="2"/>
      <c r="AO379" s="2"/>
      <c r="AP379" s="2"/>
      <c r="AQ379" s="2"/>
      <c r="AR379" s="2"/>
      <c r="AS379" s="2"/>
      <c r="AT379" s="2"/>
      <c r="AU379" s="2"/>
    </row>
    <row r="380" spans="1:47" ht="33.75" customHeight="1" x14ac:dyDescent="0.25">
      <c r="A380" s="583"/>
      <c r="B380" s="443" t="s">
        <v>46</v>
      </c>
      <c r="C380" s="444" t="s">
        <v>47</v>
      </c>
      <c r="D380" s="444" t="s">
        <v>134</v>
      </c>
      <c r="E380" s="444" t="s">
        <v>494</v>
      </c>
      <c r="F380" s="448" t="s">
        <v>50</v>
      </c>
      <c r="G380" s="444" t="s">
        <v>531</v>
      </c>
      <c r="H380" s="444" t="s">
        <v>52</v>
      </c>
      <c r="I380" s="444" t="s">
        <v>532</v>
      </c>
      <c r="J380" s="444" t="s">
        <v>533</v>
      </c>
      <c r="K380" s="444" t="s">
        <v>534</v>
      </c>
      <c r="L380" s="429">
        <v>41</v>
      </c>
      <c r="M380" s="429">
        <v>30</v>
      </c>
      <c r="N380" s="444" t="s">
        <v>535</v>
      </c>
      <c r="O380" s="444" t="s">
        <v>536</v>
      </c>
      <c r="P380" s="450" t="s">
        <v>518</v>
      </c>
      <c r="Q380" s="58" t="s">
        <v>76</v>
      </c>
      <c r="R380" s="317" t="s">
        <v>77</v>
      </c>
      <c r="S380" s="97"/>
      <c r="T380" s="98" t="s">
        <v>61</v>
      </c>
      <c r="U380" s="99" t="s">
        <v>62</v>
      </c>
      <c r="V380" s="100"/>
      <c r="W380" s="65"/>
      <c r="X380" s="63"/>
      <c r="Y380" s="63" t="str">
        <f t="shared" si="32"/>
        <v xml:space="preserve"> </v>
      </c>
      <c r="Z380" s="63" t="str">
        <f t="shared" si="33"/>
        <v xml:space="preserve"> </v>
      </c>
      <c r="AA380" s="64">
        <f>SUM(Z381:Z384)</f>
        <v>101.50336000000001</v>
      </c>
      <c r="AB380" s="144"/>
      <c r="AC380" s="66"/>
      <c r="AD380" s="66"/>
      <c r="AE380" s="525"/>
      <c r="AF380" s="2"/>
      <c r="AG380" s="2"/>
      <c r="AH380" s="2"/>
      <c r="AI380" s="2"/>
      <c r="AJ380" s="2"/>
      <c r="AK380" s="2"/>
      <c r="AL380" s="2"/>
      <c r="AM380" s="2"/>
      <c r="AN380" s="2"/>
      <c r="AO380" s="2"/>
      <c r="AP380" s="2"/>
      <c r="AQ380" s="2"/>
      <c r="AR380" s="2"/>
      <c r="AS380" s="2"/>
      <c r="AT380" s="2"/>
      <c r="AU380" s="2"/>
    </row>
    <row r="381" spans="1:47" ht="33.75" customHeight="1" x14ac:dyDescent="0.25">
      <c r="A381" s="583"/>
      <c r="B381" s="433"/>
      <c r="C381" s="436"/>
      <c r="D381" s="436"/>
      <c r="E381" s="436"/>
      <c r="F381" s="436"/>
      <c r="G381" s="436"/>
      <c r="H381" s="436"/>
      <c r="I381" s="436"/>
      <c r="J381" s="436"/>
      <c r="K381" s="436"/>
      <c r="L381" s="430"/>
      <c r="M381" s="430"/>
      <c r="N381" s="436"/>
      <c r="O381" s="436"/>
      <c r="P381" s="451"/>
      <c r="Q381" s="45"/>
      <c r="R381" s="311" t="s">
        <v>537</v>
      </c>
      <c r="S381" s="147"/>
      <c r="T381" s="147"/>
      <c r="U381" s="147"/>
      <c r="V381" s="157">
        <v>3</v>
      </c>
      <c r="W381" s="46" t="s">
        <v>79</v>
      </c>
      <c r="X381" s="47">
        <v>1.496</v>
      </c>
      <c r="Y381" s="68">
        <f t="shared" si="32"/>
        <v>4.4879999999999995</v>
      </c>
      <c r="Z381" s="68">
        <f t="shared" si="33"/>
        <v>5.0265599999999999</v>
      </c>
      <c r="AA381" s="34"/>
      <c r="AB381" s="48"/>
      <c r="AC381" s="170" t="s">
        <v>63</v>
      </c>
      <c r="AD381" s="170"/>
      <c r="AE381" s="489"/>
      <c r="AF381" s="2"/>
      <c r="AG381" s="2"/>
      <c r="AH381" s="2"/>
      <c r="AI381" s="2"/>
      <c r="AJ381" s="2"/>
      <c r="AK381" s="2"/>
      <c r="AL381" s="2"/>
      <c r="AM381" s="2"/>
      <c r="AN381" s="2"/>
      <c r="AO381" s="2"/>
      <c r="AP381" s="2"/>
      <c r="AQ381" s="2"/>
      <c r="AR381" s="2"/>
      <c r="AS381" s="2"/>
      <c r="AT381" s="2"/>
      <c r="AU381" s="2"/>
    </row>
    <row r="382" spans="1:47" ht="33.75" customHeight="1" x14ac:dyDescent="0.25">
      <c r="A382" s="583"/>
      <c r="B382" s="433"/>
      <c r="C382" s="436"/>
      <c r="D382" s="436"/>
      <c r="E382" s="436"/>
      <c r="F382" s="436"/>
      <c r="G382" s="436"/>
      <c r="H382" s="436"/>
      <c r="I382" s="436"/>
      <c r="J382" s="436"/>
      <c r="K382" s="436"/>
      <c r="L382" s="430"/>
      <c r="M382" s="430"/>
      <c r="N382" s="436"/>
      <c r="O382" s="436"/>
      <c r="P382" s="451"/>
      <c r="Q382" s="45"/>
      <c r="R382" s="311" t="s">
        <v>538</v>
      </c>
      <c r="S382" s="147"/>
      <c r="T382" s="147"/>
      <c r="U382" s="147"/>
      <c r="V382" s="157">
        <v>20</v>
      </c>
      <c r="W382" s="46" t="s">
        <v>79</v>
      </c>
      <c r="X382" s="47">
        <v>1.37</v>
      </c>
      <c r="Y382" s="68">
        <f t="shared" si="32"/>
        <v>27.400000000000002</v>
      </c>
      <c r="Z382" s="68">
        <f t="shared" si="33"/>
        <v>30.688000000000002</v>
      </c>
      <c r="AA382" s="34"/>
      <c r="AB382" s="48"/>
      <c r="AC382" s="170" t="s">
        <v>63</v>
      </c>
      <c r="AD382" s="170"/>
      <c r="AE382" s="489"/>
      <c r="AF382" s="2"/>
      <c r="AG382" s="2"/>
      <c r="AH382" s="2"/>
      <c r="AI382" s="2"/>
      <c r="AJ382" s="2"/>
      <c r="AK382" s="2"/>
      <c r="AL382" s="2"/>
      <c r="AM382" s="2"/>
      <c r="AN382" s="2"/>
      <c r="AO382" s="2"/>
      <c r="AP382" s="2"/>
      <c r="AQ382" s="2"/>
      <c r="AR382" s="2"/>
      <c r="AS382" s="2"/>
      <c r="AT382" s="2"/>
      <c r="AU382" s="2"/>
    </row>
    <row r="383" spans="1:47" ht="33.75" customHeight="1" x14ac:dyDescent="0.25">
      <c r="A383" s="583"/>
      <c r="B383" s="433"/>
      <c r="C383" s="436"/>
      <c r="D383" s="436"/>
      <c r="E383" s="436"/>
      <c r="F383" s="436"/>
      <c r="G383" s="436"/>
      <c r="H383" s="436"/>
      <c r="I383" s="436"/>
      <c r="J383" s="436"/>
      <c r="K383" s="436"/>
      <c r="L383" s="430"/>
      <c r="M383" s="430"/>
      <c r="N383" s="436"/>
      <c r="O383" s="436"/>
      <c r="P383" s="451"/>
      <c r="Q383" s="26"/>
      <c r="R383" s="311" t="s">
        <v>539</v>
      </c>
      <c r="S383" s="147"/>
      <c r="T383" s="147"/>
      <c r="U383" s="147"/>
      <c r="V383" s="157">
        <v>30</v>
      </c>
      <c r="W383" s="46" t="s">
        <v>79</v>
      </c>
      <c r="X383" s="47">
        <v>0.56999999999999995</v>
      </c>
      <c r="Y383" s="68">
        <f t="shared" si="32"/>
        <v>17.099999999999998</v>
      </c>
      <c r="Z383" s="68">
        <f t="shared" si="33"/>
        <v>19.151999999999997</v>
      </c>
      <c r="AA383" s="34"/>
      <c r="AB383" s="48"/>
      <c r="AC383" s="170" t="s">
        <v>63</v>
      </c>
      <c r="AD383" s="170"/>
      <c r="AE383" s="489"/>
      <c r="AF383" s="2"/>
      <c r="AG383" s="2"/>
      <c r="AH383" s="2"/>
      <c r="AI383" s="2"/>
      <c r="AJ383" s="2"/>
      <c r="AK383" s="2"/>
      <c r="AL383" s="2"/>
      <c r="AM383" s="2"/>
      <c r="AN383" s="2"/>
      <c r="AO383" s="2"/>
      <c r="AP383" s="2"/>
      <c r="AQ383" s="2"/>
      <c r="AR383" s="2"/>
      <c r="AS383" s="2"/>
      <c r="AT383" s="2"/>
      <c r="AU383" s="2"/>
    </row>
    <row r="384" spans="1:47" ht="33.75" customHeight="1" x14ac:dyDescent="0.25">
      <c r="A384" s="583"/>
      <c r="B384" s="439"/>
      <c r="C384" s="441"/>
      <c r="D384" s="441"/>
      <c r="E384" s="441"/>
      <c r="F384" s="441"/>
      <c r="G384" s="441"/>
      <c r="H384" s="441"/>
      <c r="I384" s="441"/>
      <c r="J384" s="441"/>
      <c r="K384" s="441"/>
      <c r="L384" s="431"/>
      <c r="M384" s="431"/>
      <c r="N384" s="441"/>
      <c r="O384" s="441"/>
      <c r="P384" s="452"/>
      <c r="Q384" s="102"/>
      <c r="R384" s="355" t="s">
        <v>522</v>
      </c>
      <c r="S384" s="356"/>
      <c r="T384" s="356"/>
      <c r="U384" s="356"/>
      <c r="V384" s="357">
        <v>300</v>
      </c>
      <c r="W384" s="358" t="s">
        <v>79</v>
      </c>
      <c r="X384" s="345">
        <v>0.13880000000000001</v>
      </c>
      <c r="Y384" s="346">
        <f t="shared" si="32"/>
        <v>41.64</v>
      </c>
      <c r="Z384" s="346">
        <f t="shared" si="33"/>
        <v>46.636800000000001</v>
      </c>
      <c r="AA384" s="347"/>
      <c r="AB384" s="359"/>
      <c r="AC384" s="348" t="s">
        <v>63</v>
      </c>
      <c r="AD384" s="348"/>
      <c r="AE384" s="490"/>
      <c r="AF384" s="2"/>
      <c r="AG384" s="2"/>
      <c r="AH384" s="2"/>
      <c r="AI384" s="2"/>
      <c r="AJ384" s="2"/>
      <c r="AK384" s="2"/>
      <c r="AL384" s="2"/>
      <c r="AM384" s="2"/>
      <c r="AN384" s="2"/>
      <c r="AO384" s="2"/>
      <c r="AP384" s="2"/>
      <c r="AQ384" s="2"/>
      <c r="AR384" s="2"/>
      <c r="AS384" s="2"/>
      <c r="AT384" s="2"/>
      <c r="AU384" s="2"/>
    </row>
    <row r="385" spans="1:47" ht="25.5" customHeight="1" x14ac:dyDescent="0.25">
      <c r="A385" s="583"/>
      <c r="B385" s="432" t="s">
        <v>46</v>
      </c>
      <c r="C385" s="435" t="s">
        <v>47</v>
      </c>
      <c r="D385" s="435" t="s">
        <v>48</v>
      </c>
      <c r="E385" s="435" t="s">
        <v>49</v>
      </c>
      <c r="F385" s="449" t="s">
        <v>50</v>
      </c>
      <c r="G385" s="435" t="s">
        <v>512</v>
      </c>
      <c r="H385" s="435" t="s">
        <v>52</v>
      </c>
      <c r="I385" s="435" t="s">
        <v>540</v>
      </c>
      <c r="J385" s="435" t="s">
        <v>541</v>
      </c>
      <c r="K385" s="435"/>
      <c r="L385" s="445"/>
      <c r="M385" s="445"/>
      <c r="N385" s="435"/>
      <c r="O385" s="435"/>
      <c r="P385" s="453"/>
      <c r="Q385" s="37" t="s">
        <v>76</v>
      </c>
      <c r="R385" s="310" t="s">
        <v>77</v>
      </c>
      <c r="S385" s="38"/>
      <c r="T385" s="39" t="s">
        <v>61</v>
      </c>
      <c r="U385" s="40" t="s">
        <v>62</v>
      </c>
      <c r="V385" s="41"/>
      <c r="W385" s="42"/>
      <c r="X385" s="115"/>
      <c r="Y385" s="115" t="str">
        <f t="shared" si="32"/>
        <v xml:space="preserve"> </v>
      </c>
      <c r="Z385" s="115" t="str">
        <f t="shared" si="33"/>
        <v xml:space="preserve"> </v>
      </c>
      <c r="AA385" s="43">
        <f>SUM(Z386:Z389)</f>
        <v>19.378959999999999</v>
      </c>
      <c r="AB385" s="141"/>
      <c r="AC385" s="44"/>
      <c r="AD385" s="44"/>
      <c r="AE385" s="523" t="s">
        <v>542</v>
      </c>
      <c r="AF385" s="2"/>
      <c r="AG385" s="2"/>
      <c r="AH385" s="2"/>
      <c r="AI385" s="2"/>
      <c r="AJ385" s="2"/>
      <c r="AK385" s="2"/>
      <c r="AL385" s="2"/>
      <c r="AM385" s="2"/>
      <c r="AN385" s="2"/>
      <c r="AO385" s="2"/>
      <c r="AP385" s="2"/>
      <c r="AQ385" s="2"/>
      <c r="AR385" s="2"/>
      <c r="AS385" s="2"/>
      <c r="AT385" s="2"/>
      <c r="AU385" s="2"/>
    </row>
    <row r="386" spans="1:47" ht="25.5" customHeight="1" x14ac:dyDescent="0.25">
      <c r="A386" s="583"/>
      <c r="B386" s="433"/>
      <c r="C386" s="436"/>
      <c r="D386" s="436"/>
      <c r="E386" s="436"/>
      <c r="F386" s="436"/>
      <c r="G386" s="436"/>
      <c r="H386" s="436"/>
      <c r="I386" s="436"/>
      <c r="J386" s="436"/>
      <c r="K386" s="436"/>
      <c r="L386" s="430"/>
      <c r="M386" s="430"/>
      <c r="N386" s="436"/>
      <c r="O386" s="436"/>
      <c r="P386" s="451"/>
      <c r="Q386" s="45"/>
      <c r="R386" s="311" t="s">
        <v>543</v>
      </c>
      <c r="S386" s="147"/>
      <c r="T386" s="147"/>
      <c r="U386" s="147"/>
      <c r="V386" s="157">
        <v>7</v>
      </c>
      <c r="W386" s="46" t="s">
        <v>84</v>
      </c>
      <c r="X386" s="47">
        <v>0.2026</v>
      </c>
      <c r="Y386" s="68">
        <f t="shared" si="32"/>
        <v>1.4182000000000001</v>
      </c>
      <c r="Z386" s="68">
        <f t="shared" si="33"/>
        <v>1.588384</v>
      </c>
      <c r="AA386" s="34"/>
      <c r="AB386" s="48"/>
      <c r="AC386" s="170" t="s">
        <v>63</v>
      </c>
      <c r="AD386" s="170"/>
      <c r="AE386" s="489"/>
      <c r="AF386" s="2"/>
      <c r="AG386" s="2"/>
      <c r="AH386" s="2"/>
      <c r="AI386" s="2"/>
      <c r="AJ386" s="2"/>
      <c r="AK386" s="2"/>
      <c r="AL386" s="2"/>
      <c r="AM386" s="2"/>
      <c r="AN386" s="2"/>
      <c r="AO386" s="2"/>
      <c r="AP386" s="2"/>
      <c r="AQ386" s="2"/>
      <c r="AR386" s="2"/>
      <c r="AS386" s="2"/>
      <c r="AT386" s="2"/>
      <c r="AU386" s="2"/>
    </row>
    <row r="387" spans="1:47" ht="25.5" customHeight="1" x14ac:dyDescent="0.25">
      <c r="A387" s="584"/>
      <c r="B387" s="433"/>
      <c r="C387" s="436"/>
      <c r="D387" s="436"/>
      <c r="E387" s="436"/>
      <c r="F387" s="436"/>
      <c r="G387" s="436"/>
      <c r="H387" s="436"/>
      <c r="I387" s="436"/>
      <c r="J387" s="436"/>
      <c r="K387" s="436"/>
      <c r="L387" s="430"/>
      <c r="M387" s="430"/>
      <c r="N387" s="436"/>
      <c r="O387" s="436"/>
      <c r="P387" s="451"/>
      <c r="Q387" s="45"/>
      <c r="R387" s="311" t="s">
        <v>544</v>
      </c>
      <c r="S387" s="147"/>
      <c r="T387" s="147"/>
      <c r="U387" s="147"/>
      <c r="V387" s="157">
        <v>2</v>
      </c>
      <c r="W387" s="46" t="s">
        <v>84</v>
      </c>
      <c r="X387" s="47">
        <v>0.60940000000000005</v>
      </c>
      <c r="Y387" s="68">
        <f t="shared" si="32"/>
        <v>1.2188000000000001</v>
      </c>
      <c r="Z387" s="68">
        <f t="shared" si="33"/>
        <v>1.365056</v>
      </c>
      <c r="AA387" s="34"/>
      <c r="AB387" s="48"/>
      <c r="AC387" s="170" t="s">
        <v>63</v>
      </c>
      <c r="AD387" s="170"/>
      <c r="AE387" s="489"/>
      <c r="AF387" s="2"/>
      <c r="AG387" s="2"/>
      <c r="AH387" s="2"/>
      <c r="AI387" s="2"/>
      <c r="AJ387" s="2"/>
      <c r="AK387" s="2"/>
      <c r="AL387" s="2"/>
      <c r="AM387" s="2"/>
      <c r="AN387" s="2"/>
      <c r="AO387" s="2"/>
      <c r="AP387" s="2"/>
      <c r="AQ387" s="2"/>
      <c r="AR387" s="2"/>
      <c r="AS387" s="2"/>
      <c r="AT387" s="2"/>
      <c r="AU387" s="2"/>
    </row>
    <row r="388" spans="1:47" ht="25.5" customHeight="1" x14ac:dyDescent="0.25">
      <c r="A388" s="585" t="s">
        <v>511</v>
      </c>
      <c r="B388" s="433"/>
      <c r="C388" s="436"/>
      <c r="D388" s="436"/>
      <c r="E388" s="436"/>
      <c r="F388" s="436"/>
      <c r="G388" s="436"/>
      <c r="H388" s="436"/>
      <c r="I388" s="436"/>
      <c r="J388" s="436"/>
      <c r="K388" s="436"/>
      <c r="L388" s="430"/>
      <c r="M388" s="430"/>
      <c r="N388" s="436"/>
      <c r="O388" s="436"/>
      <c r="P388" s="451"/>
      <c r="Q388" s="26"/>
      <c r="R388" s="311" t="s">
        <v>545</v>
      </c>
      <c r="S388" s="147"/>
      <c r="T388" s="147"/>
      <c r="U388" s="147"/>
      <c r="V388" s="157">
        <v>5</v>
      </c>
      <c r="W388" s="46" t="s">
        <v>79</v>
      </c>
      <c r="X388" s="47">
        <v>2.95</v>
      </c>
      <c r="Y388" s="68">
        <f t="shared" si="32"/>
        <v>14.75</v>
      </c>
      <c r="Z388" s="68">
        <f>IF(V388=0," ",(Y388))</f>
        <v>14.75</v>
      </c>
      <c r="AA388" s="34"/>
      <c r="AB388" s="48"/>
      <c r="AC388" s="170" t="s">
        <v>63</v>
      </c>
      <c r="AD388" s="170"/>
      <c r="AE388" s="489"/>
      <c r="AF388" s="2"/>
      <c r="AG388" s="2"/>
      <c r="AH388" s="2"/>
      <c r="AI388" s="2"/>
      <c r="AJ388" s="2"/>
      <c r="AK388" s="2"/>
      <c r="AL388" s="2"/>
      <c r="AM388" s="2"/>
      <c r="AN388" s="2"/>
      <c r="AO388" s="2"/>
      <c r="AP388" s="2"/>
      <c r="AQ388" s="2"/>
      <c r="AR388" s="2"/>
      <c r="AS388" s="2"/>
      <c r="AT388" s="2"/>
      <c r="AU388" s="2"/>
    </row>
    <row r="389" spans="1:47" ht="25.5" customHeight="1" x14ac:dyDescent="0.25">
      <c r="A389" s="583"/>
      <c r="B389" s="434"/>
      <c r="C389" s="437"/>
      <c r="D389" s="437"/>
      <c r="E389" s="437"/>
      <c r="F389" s="437"/>
      <c r="G389" s="437"/>
      <c r="H389" s="437"/>
      <c r="I389" s="437"/>
      <c r="J389" s="437"/>
      <c r="K389" s="437"/>
      <c r="L389" s="446"/>
      <c r="M389" s="446"/>
      <c r="N389" s="437"/>
      <c r="O389" s="437"/>
      <c r="P389" s="454"/>
      <c r="Q389" s="49"/>
      <c r="R389" s="312" t="s">
        <v>546</v>
      </c>
      <c r="S389" s="50"/>
      <c r="T389" s="50"/>
      <c r="U389" s="50"/>
      <c r="V389" s="51">
        <v>1</v>
      </c>
      <c r="W389" s="52" t="s">
        <v>79</v>
      </c>
      <c r="X389" s="53">
        <v>1.496</v>
      </c>
      <c r="Y389" s="54">
        <f t="shared" si="32"/>
        <v>1.496</v>
      </c>
      <c r="Z389" s="54">
        <f t="shared" ref="Z389:Z392" si="34">IF(V389=0," ",(Y389*12%)+Y389)</f>
        <v>1.6755199999999999</v>
      </c>
      <c r="AA389" s="55"/>
      <c r="AB389" s="56"/>
      <c r="AC389" s="57" t="s">
        <v>63</v>
      </c>
      <c r="AD389" s="57"/>
      <c r="AE389" s="524"/>
      <c r="AF389" s="2"/>
      <c r="AG389" s="2"/>
      <c r="AH389" s="2"/>
      <c r="AI389" s="2"/>
      <c r="AJ389" s="2"/>
      <c r="AK389" s="2"/>
      <c r="AL389" s="2"/>
      <c r="AM389" s="2"/>
      <c r="AN389" s="2"/>
      <c r="AO389" s="2"/>
      <c r="AP389" s="2"/>
      <c r="AQ389" s="2"/>
      <c r="AR389" s="2"/>
      <c r="AS389" s="2"/>
      <c r="AT389" s="2"/>
      <c r="AU389" s="2"/>
    </row>
    <row r="390" spans="1:47" ht="68.25" customHeight="1" x14ac:dyDescent="0.25">
      <c r="A390" s="583"/>
      <c r="B390" s="443" t="s">
        <v>46</v>
      </c>
      <c r="C390" s="444" t="s">
        <v>47</v>
      </c>
      <c r="D390" s="444" t="s">
        <v>48</v>
      </c>
      <c r="E390" s="444" t="s">
        <v>49</v>
      </c>
      <c r="F390" s="448" t="s">
        <v>50</v>
      </c>
      <c r="G390" s="444" t="s">
        <v>512</v>
      </c>
      <c r="H390" s="444" t="s">
        <v>52</v>
      </c>
      <c r="I390" s="444" t="s">
        <v>547</v>
      </c>
      <c r="J390" s="444" t="s">
        <v>548</v>
      </c>
      <c r="K390" s="444" t="s">
        <v>549</v>
      </c>
      <c r="L390" s="429">
        <v>3</v>
      </c>
      <c r="M390" s="429">
        <v>3</v>
      </c>
      <c r="N390" s="444" t="s">
        <v>550</v>
      </c>
      <c r="O390" s="444" t="s">
        <v>551</v>
      </c>
      <c r="P390" s="450" t="s">
        <v>552</v>
      </c>
      <c r="Q390" s="58" t="s">
        <v>76</v>
      </c>
      <c r="R390" s="317" t="s">
        <v>77</v>
      </c>
      <c r="S390" s="97"/>
      <c r="T390" s="98" t="s">
        <v>61</v>
      </c>
      <c r="U390" s="99" t="s">
        <v>62</v>
      </c>
      <c r="V390" s="100"/>
      <c r="W390" s="65"/>
      <c r="X390" s="63"/>
      <c r="Y390" s="63" t="str">
        <f t="shared" si="32"/>
        <v xml:space="preserve"> </v>
      </c>
      <c r="Z390" s="63" t="str">
        <f t="shared" si="34"/>
        <v xml:space="preserve"> </v>
      </c>
      <c r="AA390" s="64">
        <f>SUM(Z391:Z394)</f>
        <v>47.288784</v>
      </c>
      <c r="AB390" s="144"/>
      <c r="AC390" s="101"/>
      <c r="AD390" s="101"/>
      <c r="AE390" s="525"/>
      <c r="AF390" s="2"/>
      <c r="AG390" s="2"/>
      <c r="AH390" s="2"/>
      <c r="AI390" s="2"/>
      <c r="AJ390" s="2"/>
      <c r="AK390" s="2"/>
      <c r="AL390" s="2"/>
      <c r="AM390" s="2"/>
      <c r="AN390" s="2"/>
      <c r="AO390" s="2"/>
      <c r="AP390" s="2"/>
      <c r="AQ390" s="2"/>
      <c r="AR390" s="2"/>
      <c r="AS390" s="2"/>
      <c r="AT390" s="2"/>
      <c r="AU390" s="2"/>
    </row>
    <row r="391" spans="1:47" ht="68.25" customHeight="1" x14ac:dyDescent="0.25">
      <c r="A391" s="583"/>
      <c r="B391" s="433"/>
      <c r="C391" s="436"/>
      <c r="D391" s="436"/>
      <c r="E391" s="436"/>
      <c r="F391" s="436"/>
      <c r="G391" s="436"/>
      <c r="H391" s="436"/>
      <c r="I391" s="436"/>
      <c r="J391" s="436"/>
      <c r="K391" s="436"/>
      <c r="L391" s="430"/>
      <c r="M391" s="430"/>
      <c r="N391" s="436"/>
      <c r="O391" s="436"/>
      <c r="P391" s="451"/>
      <c r="Q391" s="45"/>
      <c r="R391" s="311" t="s">
        <v>553</v>
      </c>
      <c r="S391" s="147"/>
      <c r="T391" s="147"/>
      <c r="U391" s="147"/>
      <c r="V391" s="157">
        <v>3</v>
      </c>
      <c r="W391" s="46" t="s">
        <v>84</v>
      </c>
      <c r="X391" s="47">
        <v>0.2026</v>
      </c>
      <c r="Y391" s="68">
        <f t="shared" si="32"/>
        <v>0.60780000000000001</v>
      </c>
      <c r="Z391" s="68">
        <f t="shared" si="34"/>
        <v>0.68073600000000001</v>
      </c>
      <c r="AA391" s="34"/>
      <c r="AB391" s="48"/>
      <c r="AC391" s="32" t="s">
        <v>63</v>
      </c>
      <c r="AD391" s="46"/>
      <c r="AE391" s="489"/>
      <c r="AF391" s="2"/>
      <c r="AG391" s="2"/>
      <c r="AH391" s="2"/>
      <c r="AI391" s="2"/>
      <c r="AJ391" s="2"/>
      <c r="AK391" s="2"/>
      <c r="AL391" s="2"/>
      <c r="AM391" s="2"/>
      <c r="AN391" s="2"/>
      <c r="AO391" s="2"/>
      <c r="AP391" s="2"/>
      <c r="AQ391" s="2"/>
      <c r="AR391" s="2"/>
      <c r="AS391" s="2"/>
      <c r="AT391" s="2"/>
      <c r="AU391" s="2"/>
    </row>
    <row r="392" spans="1:47" ht="68.25" customHeight="1" x14ac:dyDescent="0.25">
      <c r="A392" s="583"/>
      <c r="B392" s="433"/>
      <c r="C392" s="436"/>
      <c r="D392" s="436"/>
      <c r="E392" s="436"/>
      <c r="F392" s="436"/>
      <c r="G392" s="436"/>
      <c r="H392" s="436"/>
      <c r="I392" s="436"/>
      <c r="J392" s="436"/>
      <c r="K392" s="436"/>
      <c r="L392" s="430"/>
      <c r="M392" s="430"/>
      <c r="N392" s="436"/>
      <c r="O392" s="436"/>
      <c r="P392" s="451"/>
      <c r="Q392" s="45"/>
      <c r="R392" s="311" t="s">
        <v>554</v>
      </c>
      <c r="S392" s="147"/>
      <c r="T392" s="147"/>
      <c r="U392" s="147"/>
      <c r="V392" s="157">
        <v>1</v>
      </c>
      <c r="W392" s="46" t="s">
        <v>84</v>
      </c>
      <c r="X392" s="47">
        <v>0.60940000000000005</v>
      </c>
      <c r="Y392" s="68">
        <f t="shared" si="32"/>
        <v>0.60940000000000005</v>
      </c>
      <c r="Z392" s="68">
        <f t="shared" si="34"/>
        <v>0.68252800000000002</v>
      </c>
      <c r="AA392" s="34"/>
      <c r="AB392" s="48"/>
      <c r="AC392" s="32" t="s">
        <v>63</v>
      </c>
      <c r="AD392" s="170"/>
      <c r="AE392" s="489"/>
      <c r="AF392" s="2"/>
      <c r="AG392" s="2"/>
      <c r="AH392" s="2"/>
      <c r="AI392" s="2"/>
      <c r="AJ392" s="2"/>
      <c r="AK392" s="2"/>
      <c r="AL392" s="2"/>
      <c r="AM392" s="2"/>
      <c r="AN392" s="2"/>
      <c r="AO392" s="2"/>
      <c r="AP392" s="2"/>
      <c r="AQ392" s="2"/>
      <c r="AR392" s="2"/>
      <c r="AS392" s="2"/>
      <c r="AT392" s="2"/>
      <c r="AU392" s="2"/>
    </row>
    <row r="393" spans="1:47" ht="68.25" customHeight="1" x14ac:dyDescent="0.25">
      <c r="A393" s="583"/>
      <c r="B393" s="433"/>
      <c r="C393" s="436"/>
      <c r="D393" s="436"/>
      <c r="E393" s="436"/>
      <c r="F393" s="436"/>
      <c r="G393" s="436"/>
      <c r="H393" s="436"/>
      <c r="I393" s="436"/>
      <c r="J393" s="436"/>
      <c r="K393" s="436"/>
      <c r="L393" s="430"/>
      <c r="M393" s="430"/>
      <c r="N393" s="436"/>
      <c r="O393" s="436"/>
      <c r="P393" s="451"/>
      <c r="Q393" s="45"/>
      <c r="R393" s="311" t="s">
        <v>555</v>
      </c>
      <c r="S393" s="147"/>
      <c r="T393" s="147"/>
      <c r="U393" s="147"/>
      <c r="V393" s="157">
        <v>15</v>
      </c>
      <c r="W393" s="46" t="s">
        <v>79</v>
      </c>
      <c r="X393" s="47">
        <v>2.95</v>
      </c>
      <c r="Y393" s="68">
        <f t="shared" si="32"/>
        <v>44.25</v>
      </c>
      <c r="Z393" s="68">
        <f>IF(V393=0," ",(Y393))</f>
        <v>44.25</v>
      </c>
      <c r="AA393" s="34"/>
      <c r="AB393" s="48"/>
      <c r="AC393" s="32" t="s">
        <v>63</v>
      </c>
      <c r="AD393" s="170"/>
      <c r="AE393" s="489"/>
      <c r="AF393" s="2"/>
      <c r="AG393" s="2"/>
      <c r="AH393" s="2"/>
      <c r="AI393" s="2"/>
      <c r="AJ393" s="2"/>
      <c r="AK393" s="2"/>
      <c r="AL393" s="2"/>
      <c r="AM393" s="2"/>
      <c r="AN393" s="2"/>
      <c r="AO393" s="2"/>
      <c r="AP393" s="2"/>
      <c r="AQ393" s="2"/>
      <c r="AR393" s="2"/>
      <c r="AS393" s="2"/>
      <c r="AT393" s="2"/>
      <c r="AU393" s="2"/>
    </row>
    <row r="394" spans="1:47" ht="68.25" customHeight="1" x14ac:dyDescent="0.25">
      <c r="A394" s="583"/>
      <c r="B394" s="439"/>
      <c r="C394" s="441"/>
      <c r="D394" s="441"/>
      <c r="E394" s="441"/>
      <c r="F394" s="441"/>
      <c r="G394" s="441"/>
      <c r="H394" s="441"/>
      <c r="I394" s="441"/>
      <c r="J394" s="441"/>
      <c r="K394" s="441"/>
      <c r="L394" s="431"/>
      <c r="M394" s="431"/>
      <c r="N394" s="441"/>
      <c r="O394" s="441"/>
      <c r="P394" s="452"/>
      <c r="Q394" s="102"/>
      <c r="R394" s="355" t="s">
        <v>556</v>
      </c>
      <c r="S394" s="356"/>
      <c r="T394" s="356"/>
      <c r="U394" s="356"/>
      <c r="V394" s="357">
        <v>1</v>
      </c>
      <c r="W394" s="358" t="s">
        <v>79</v>
      </c>
      <c r="X394" s="345">
        <v>1.496</v>
      </c>
      <c r="Y394" s="346">
        <f t="shared" si="32"/>
        <v>1.496</v>
      </c>
      <c r="Z394" s="346">
        <f>IF(V394=0," ",(Y394*12%)+Y394)</f>
        <v>1.6755199999999999</v>
      </c>
      <c r="AA394" s="347"/>
      <c r="AB394" s="359"/>
      <c r="AC394" s="344" t="s">
        <v>63</v>
      </c>
      <c r="AD394" s="348"/>
      <c r="AE394" s="490"/>
      <c r="AF394" s="2"/>
      <c r="AG394" s="2"/>
      <c r="AH394" s="2"/>
      <c r="AI394" s="2"/>
      <c r="AJ394" s="2"/>
      <c r="AK394" s="2"/>
      <c r="AL394" s="2"/>
      <c r="AM394" s="2"/>
      <c r="AN394" s="2"/>
      <c r="AO394" s="2"/>
      <c r="AP394" s="2"/>
      <c r="AQ394" s="2"/>
      <c r="AR394" s="2"/>
      <c r="AS394" s="2"/>
      <c r="AT394" s="2"/>
      <c r="AU394" s="2"/>
    </row>
    <row r="395" spans="1:47" ht="26.25" customHeight="1" x14ac:dyDescent="0.25">
      <c r="A395" s="583"/>
      <c r="B395" s="432" t="s">
        <v>46</v>
      </c>
      <c r="C395" s="435" t="s">
        <v>47</v>
      </c>
      <c r="D395" s="435" t="s">
        <v>48</v>
      </c>
      <c r="E395" s="435" t="s">
        <v>49</v>
      </c>
      <c r="F395" s="449" t="s">
        <v>50</v>
      </c>
      <c r="G395" s="435" t="s">
        <v>512</v>
      </c>
      <c r="H395" s="435" t="s">
        <v>52</v>
      </c>
      <c r="I395" s="435" t="s">
        <v>557</v>
      </c>
      <c r="J395" s="435" t="s">
        <v>558</v>
      </c>
      <c r="K395" s="435" t="s">
        <v>559</v>
      </c>
      <c r="L395" s="445">
        <v>2</v>
      </c>
      <c r="M395" s="445">
        <v>2</v>
      </c>
      <c r="N395" s="435" t="s">
        <v>560</v>
      </c>
      <c r="O395" s="435" t="s">
        <v>561</v>
      </c>
      <c r="P395" s="453" t="s">
        <v>518</v>
      </c>
      <c r="Q395" s="37"/>
      <c r="R395" s="310"/>
      <c r="S395" s="38"/>
      <c r="T395" s="158"/>
      <c r="U395" s="159"/>
      <c r="V395" s="41"/>
      <c r="W395" s="42"/>
      <c r="X395" s="115"/>
      <c r="Y395" s="115"/>
      <c r="Z395" s="115"/>
      <c r="AA395" s="43"/>
      <c r="AB395" s="141"/>
      <c r="AC395" s="44"/>
      <c r="AD395" s="44"/>
      <c r="AE395" s="523"/>
      <c r="AF395" s="2"/>
      <c r="AG395" s="2"/>
      <c r="AH395" s="2"/>
      <c r="AI395" s="2"/>
      <c r="AJ395" s="2"/>
      <c r="AK395" s="2"/>
      <c r="AL395" s="2"/>
      <c r="AM395" s="2"/>
      <c r="AN395" s="2"/>
      <c r="AO395" s="2"/>
      <c r="AP395" s="2"/>
      <c r="AQ395" s="2"/>
      <c r="AR395" s="2"/>
      <c r="AS395" s="2"/>
      <c r="AT395" s="2"/>
      <c r="AU395" s="2"/>
    </row>
    <row r="396" spans="1:47" ht="26.25" customHeight="1" x14ac:dyDescent="0.25">
      <c r="A396" s="583"/>
      <c r="B396" s="433"/>
      <c r="C396" s="436"/>
      <c r="D396" s="436"/>
      <c r="E396" s="436"/>
      <c r="F396" s="436"/>
      <c r="G396" s="436"/>
      <c r="H396" s="436"/>
      <c r="I396" s="436"/>
      <c r="J396" s="436"/>
      <c r="K396" s="436"/>
      <c r="L396" s="430"/>
      <c r="M396" s="430"/>
      <c r="N396" s="436"/>
      <c r="O396" s="436"/>
      <c r="P396" s="451"/>
      <c r="Q396" s="45"/>
      <c r="R396" s="311"/>
      <c r="S396" s="147"/>
      <c r="T396" s="147"/>
      <c r="U396" s="147"/>
      <c r="V396" s="157"/>
      <c r="W396" s="46"/>
      <c r="X396" s="47"/>
      <c r="Y396" s="68"/>
      <c r="Z396" s="68"/>
      <c r="AA396" s="34"/>
      <c r="AB396" s="48"/>
      <c r="AC396" s="170"/>
      <c r="AD396" s="170"/>
      <c r="AE396" s="489"/>
      <c r="AF396" s="2"/>
      <c r="AG396" s="2"/>
      <c r="AH396" s="2"/>
      <c r="AI396" s="2"/>
      <c r="AJ396" s="2"/>
      <c r="AK396" s="2"/>
      <c r="AL396" s="2"/>
      <c r="AM396" s="2"/>
      <c r="AN396" s="2"/>
      <c r="AO396" s="2"/>
      <c r="AP396" s="2"/>
      <c r="AQ396" s="2"/>
      <c r="AR396" s="2"/>
      <c r="AS396" s="2"/>
      <c r="AT396" s="2"/>
      <c r="AU396" s="2"/>
    </row>
    <row r="397" spans="1:47" ht="26.25" customHeight="1" x14ac:dyDescent="0.25">
      <c r="A397" s="583"/>
      <c r="B397" s="433"/>
      <c r="C397" s="436"/>
      <c r="D397" s="436"/>
      <c r="E397" s="436"/>
      <c r="F397" s="436"/>
      <c r="G397" s="436"/>
      <c r="H397" s="436"/>
      <c r="I397" s="436"/>
      <c r="J397" s="436"/>
      <c r="K397" s="436"/>
      <c r="L397" s="430"/>
      <c r="M397" s="430"/>
      <c r="N397" s="436"/>
      <c r="O397" s="436"/>
      <c r="P397" s="451"/>
      <c r="Q397" s="45"/>
      <c r="R397" s="311"/>
      <c r="S397" s="147"/>
      <c r="T397" s="147"/>
      <c r="U397" s="147"/>
      <c r="V397" s="157"/>
      <c r="W397" s="46"/>
      <c r="X397" s="47"/>
      <c r="Y397" s="68"/>
      <c r="Z397" s="68"/>
      <c r="AA397" s="34"/>
      <c r="AB397" s="48"/>
      <c r="AC397" s="170"/>
      <c r="AD397" s="170"/>
      <c r="AE397" s="489"/>
      <c r="AF397" s="2"/>
      <c r="AG397" s="2"/>
      <c r="AH397" s="2"/>
      <c r="AI397" s="2"/>
      <c r="AJ397" s="2"/>
      <c r="AK397" s="2"/>
      <c r="AL397" s="2"/>
      <c r="AM397" s="2"/>
      <c r="AN397" s="2"/>
      <c r="AO397" s="2"/>
      <c r="AP397" s="2"/>
      <c r="AQ397" s="2"/>
      <c r="AR397" s="2"/>
      <c r="AS397" s="2"/>
      <c r="AT397" s="2"/>
      <c r="AU397" s="2"/>
    </row>
    <row r="398" spans="1:47" ht="26.25" customHeight="1" x14ac:dyDescent="0.25">
      <c r="A398" s="583"/>
      <c r="B398" s="433"/>
      <c r="C398" s="436"/>
      <c r="D398" s="436"/>
      <c r="E398" s="436"/>
      <c r="F398" s="436"/>
      <c r="G398" s="436"/>
      <c r="H398" s="436"/>
      <c r="I398" s="436"/>
      <c r="J398" s="436"/>
      <c r="K398" s="436"/>
      <c r="L398" s="430"/>
      <c r="M398" s="430"/>
      <c r="N398" s="436"/>
      <c r="O398" s="436"/>
      <c r="P398" s="451"/>
      <c r="Q398" s="45"/>
      <c r="R398" s="311"/>
      <c r="S398" s="147"/>
      <c r="T398" s="147"/>
      <c r="U398" s="147"/>
      <c r="V398" s="157"/>
      <c r="W398" s="46"/>
      <c r="X398" s="47"/>
      <c r="Y398" s="68"/>
      <c r="Z398" s="68"/>
      <c r="AA398" s="34"/>
      <c r="AB398" s="48"/>
      <c r="AC398" s="170"/>
      <c r="AD398" s="170"/>
      <c r="AE398" s="489"/>
      <c r="AF398" s="2"/>
      <c r="AG398" s="2"/>
      <c r="AH398" s="2"/>
      <c r="AI398" s="2"/>
      <c r="AJ398" s="2"/>
      <c r="AK398" s="2"/>
      <c r="AL398" s="2"/>
      <c r="AM398" s="2"/>
      <c r="AN398" s="2"/>
      <c r="AO398" s="2"/>
      <c r="AP398" s="2"/>
      <c r="AQ398" s="2"/>
      <c r="AR398" s="2"/>
      <c r="AS398" s="2"/>
      <c r="AT398" s="2"/>
      <c r="AU398" s="2"/>
    </row>
    <row r="399" spans="1:47" ht="26.25" customHeight="1" x14ac:dyDescent="0.25">
      <c r="A399" s="583"/>
      <c r="B399" s="434"/>
      <c r="C399" s="437"/>
      <c r="D399" s="437"/>
      <c r="E399" s="437"/>
      <c r="F399" s="437"/>
      <c r="G399" s="437"/>
      <c r="H399" s="437"/>
      <c r="I399" s="437"/>
      <c r="J399" s="437"/>
      <c r="K399" s="437"/>
      <c r="L399" s="446"/>
      <c r="M399" s="446"/>
      <c r="N399" s="437"/>
      <c r="O399" s="437"/>
      <c r="P399" s="454"/>
      <c r="Q399" s="49"/>
      <c r="R399" s="312"/>
      <c r="S399" s="50"/>
      <c r="T399" s="50"/>
      <c r="U399" s="50"/>
      <c r="V399" s="51"/>
      <c r="W399" s="52"/>
      <c r="X399" s="53"/>
      <c r="Y399" s="54"/>
      <c r="Z399" s="54"/>
      <c r="AA399" s="55"/>
      <c r="AB399" s="56"/>
      <c r="AC399" s="57"/>
      <c r="AD399" s="57"/>
      <c r="AE399" s="524"/>
      <c r="AF399" s="2"/>
      <c r="AG399" s="2"/>
      <c r="AH399" s="2"/>
      <c r="AI399" s="2"/>
      <c r="AJ399" s="2"/>
      <c r="AK399" s="2"/>
      <c r="AL399" s="2"/>
      <c r="AM399" s="2"/>
      <c r="AN399" s="2"/>
      <c r="AO399" s="2"/>
      <c r="AP399" s="2"/>
      <c r="AQ399" s="2"/>
      <c r="AR399" s="2"/>
      <c r="AS399" s="2"/>
      <c r="AT399" s="2"/>
      <c r="AU399" s="2"/>
    </row>
    <row r="400" spans="1:47" ht="25.5" customHeight="1" x14ac:dyDescent="0.25">
      <c r="A400" s="583"/>
      <c r="B400" s="443" t="s">
        <v>46</v>
      </c>
      <c r="C400" s="444" t="s">
        <v>47</v>
      </c>
      <c r="D400" s="444" t="s">
        <v>48</v>
      </c>
      <c r="E400" s="444" t="s">
        <v>49</v>
      </c>
      <c r="F400" s="448" t="s">
        <v>50</v>
      </c>
      <c r="G400" s="444" t="s">
        <v>51</v>
      </c>
      <c r="H400" s="444" t="s">
        <v>52</v>
      </c>
      <c r="I400" s="444" t="s">
        <v>562</v>
      </c>
      <c r="J400" s="444" t="s">
        <v>563</v>
      </c>
      <c r="K400" s="444" t="s">
        <v>564</v>
      </c>
      <c r="L400" s="429">
        <v>5</v>
      </c>
      <c r="M400" s="429">
        <v>5</v>
      </c>
      <c r="N400" s="444" t="s">
        <v>565</v>
      </c>
      <c r="O400" s="444" t="s">
        <v>566</v>
      </c>
      <c r="P400" s="450" t="s">
        <v>567</v>
      </c>
      <c r="Q400" s="58"/>
      <c r="R400" s="317"/>
      <c r="S400" s="97"/>
      <c r="T400" s="97"/>
      <c r="U400" s="97"/>
      <c r="V400" s="100"/>
      <c r="W400" s="65"/>
      <c r="X400" s="63"/>
      <c r="Y400" s="63"/>
      <c r="Z400" s="63"/>
      <c r="AA400" s="64"/>
      <c r="AB400" s="144"/>
      <c r="AC400" s="66"/>
      <c r="AD400" s="66"/>
      <c r="AE400" s="525"/>
      <c r="AF400" s="2"/>
      <c r="AG400" s="2"/>
      <c r="AH400" s="2"/>
      <c r="AI400" s="2"/>
      <c r="AJ400" s="2"/>
      <c r="AK400" s="2"/>
      <c r="AL400" s="2"/>
      <c r="AM400" s="2"/>
      <c r="AN400" s="2"/>
      <c r="AO400" s="2"/>
      <c r="AP400" s="2"/>
      <c r="AQ400" s="2"/>
      <c r="AR400" s="2"/>
      <c r="AS400" s="2"/>
      <c r="AT400" s="2"/>
      <c r="AU400" s="2"/>
    </row>
    <row r="401" spans="1:47" ht="25.5" customHeight="1" x14ac:dyDescent="0.25">
      <c r="A401" s="583"/>
      <c r="B401" s="433"/>
      <c r="C401" s="436"/>
      <c r="D401" s="436"/>
      <c r="E401" s="436"/>
      <c r="F401" s="436"/>
      <c r="G401" s="436"/>
      <c r="H401" s="436"/>
      <c r="I401" s="436"/>
      <c r="J401" s="436"/>
      <c r="K401" s="436"/>
      <c r="L401" s="430"/>
      <c r="M401" s="430"/>
      <c r="N401" s="436"/>
      <c r="O401" s="436"/>
      <c r="P401" s="451"/>
      <c r="Q401" s="45"/>
      <c r="R401" s="311"/>
      <c r="S401" s="147"/>
      <c r="T401" s="147"/>
      <c r="U401" s="147"/>
      <c r="V401" s="157"/>
      <c r="W401" s="46"/>
      <c r="X401" s="47"/>
      <c r="Y401" s="68"/>
      <c r="Z401" s="68"/>
      <c r="AA401" s="34"/>
      <c r="AB401" s="48"/>
      <c r="AC401" s="170"/>
      <c r="AD401" s="170"/>
      <c r="AE401" s="489"/>
      <c r="AF401" s="2"/>
      <c r="AG401" s="2"/>
      <c r="AH401" s="2"/>
      <c r="AI401" s="2"/>
      <c r="AJ401" s="2"/>
      <c r="AK401" s="2"/>
      <c r="AL401" s="2"/>
      <c r="AM401" s="2"/>
      <c r="AN401" s="2"/>
      <c r="AO401" s="2"/>
      <c r="AP401" s="2"/>
      <c r="AQ401" s="2"/>
      <c r="AR401" s="2"/>
      <c r="AS401" s="2"/>
      <c r="AT401" s="2"/>
      <c r="AU401" s="2"/>
    </row>
    <row r="402" spans="1:47" ht="25.5" customHeight="1" x14ac:dyDescent="0.25">
      <c r="A402" s="583"/>
      <c r="B402" s="433"/>
      <c r="C402" s="436"/>
      <c r="D402" s="436"/>
      <c r="E402" s="436"/>
      <c r="F402" s="436"/>
      <c r="G402" s="436"/>
      <c r="H402" s="436"/>
      <c r="I402" s="436"/>
      <c r="J402" s="436"/>
      <c r="K402" s="436"/>
      <c r="L402" s="430"/>
      <c r="M402" s="430"/>
      <c r="N402" s="436"/>
      <c r="O402" s="436"/>
      <c r="P402" s="451"/>
      <c r="Q402" s="45"/>
      <c r="R402" s="311"/>
      <c r="S402" s="147"/>
      <c r="T402" s="147"/>
      <c r="U402" s="147"/>
      <c r="V402" s="157"/>
      <c r="W402" s="46"/>
      <c r="X402" s="47"/>
      <c r="Y402" s="68"/>
      <c r="Z402" s="68"/>
      <c r="AA402" s="34"/>
      <c r="AB402" s="48"/>
      <c r="AC402" s="170"/>
      <c r="AD402" s="170"/>
      <c r="AE402" s="489"/>
      <c r="AF402" s="2"/>
      <c r="AG402" s="2"/>
      <c r="AH402" s="2"/>
      <c r="AI402" s="2"/>
      <c r="AJ402" s="2"/>
      <c r="AK402" s="2"/>
      <c r="AL402" s="2"/>
      <c r="AM402" s="2"/>
      <c r="AN402" s="2"/>
      <c r="AO402" s="2"/>
      <c r="AP402" s="2"/>
      <c r="AQ402" s="2"/>
      <c r="AR402" s="2"/>
      <c r="AS402" s="2"/>
      <c r="AT402" s="2"/>
      <c r="AU402" s="2"/>
    </row>
    <row r="403" spans="1:47" ht="25.5" customHeight="1" x14ac:dyDescent="0.25">
      <c r="A403" s="584"/>
      <c r="B403" s="433"/>
      <c r="C403" s="436"/>
      <c r="D403" s="436"/>
      <c r="E403" s="436"/>
      <c r="F403" s="436"/>
      <c r="G403" s="436"/>
      <c r="H403" s="436"/>
      <c r="I403" s="436"/>
      <c r="J403" s="436"/>
      <c r="K403" s="436"/>
      <c r="L403" s="430"/>
      <c r="M403" s="430"/>
      <c r="N403" s="436"/>
      <c r="O403" s="436"/>
      <c r="P403" s="451"/>
      <c r="Q403" s="26"/>
      <c r="R403" s="311"/>
      <c r="S403" s="147"/>
      <c r="T403" s="147"/>
      <c r="U403" s="147"/>
      <c r="V403" s="157"/>
      <c r="W403" s="46"/>
      <c r="X403" s="47"/>
      <c r="Y403" s="68"/>
      <c r="Z403" s="68"/>
      <c r="AA403" s="34"/>
      <c r="AB403" s="48"/>
      <c r="AC403" s="170"/>
      <c r="AD403" s="170"/>
      <c r="AE403" s="489"/>
      <c r="AF403" s="2"/>
      <c r="AG403" s="2"/>
      <c r="AH403" s="2"/>
      <c r="AI403" s="2"/>
      <c r="AJ403" s="2"/>
      <c r="AK403" s="2"/>
      <c r="AL403" s="2"/>
      <c r="AM403" s="2"/>
      <c r="AN403" s="2"/>
      <c r="AO403" s="2"/>
      <c r="AP403" s="2"/>
      <c r="AQ403" s="2"/>
      <c r="AR403" s="2"/>
      <c r="AS403" s="2"/>
      <c r="AT403" s="2"/>
      <c r="AU403" s="2"/>
    </row>
    <row r="404" spans="1:47" ht="25.5" customHeight="1" x14ac:dyDescent="0.25">
      <c r="A404" s="585" t="s">
        <v>511</v>
      </c>
      <c r="B404" s="439"/>
      <c r="C404" s="441"/>
      <c r="D404" s="441"/>
      <c r="E404" s="441"/>
      <c r="F404" s="441"/>
      <c r="G404" s="441"/>
      <c r="H404" s="441"/>
      <c r="I404" s="441"/>
      <c r="J404" s="441"/>
      <c r="K404" s="441"/>
      <c r="L404" s="431"/>
      <c r="M404" s="431"/>
      <c r="N404" s="441"/>
      <c r="O404" s="441"/>
      <c r="P404" s="452"/>
      <c r="Q404" s="102"/>
      <c r="R404" s="355"/>
      <c r="S404" s="356"/>
      <c r="T404" s="356"/>
      <c r="U404" s="356"/>
      <c r="V404" s="343"/>
      <c r="W404" s="344"/>
      <c r="X404" s="346"/>
      <c r="Y404" s="346"/>
      <c r="Z404" s="346"/>
      <c r="AA404" s="347"/>
      <c r="AB404" s="344"/>
      <c r="AC404" s="348"/>
      <c r="AD404" s="348"/>
      <c r="AE404" s="490"/>
      <c r="AF404" s="2"/>
      <c r="AG404" s="2"/>
      <c r="AH404" s="2"/>
      <c r="AI404" s="2"/>
      <c r="AJ404" s="2"/>
      <c r="AK404" s="2"/>
      <c r="AL404" s="2"/>
      <c r="AM404" s="2"/>
      <c r="AN404" s="2"/>
      <c r="AO404" s="2"/>
      <c r="AP404" s="2"/>
      <c r="AQ404" s="2"/>
      <c r="AR404" s="2"/>
      <c r="AS404" s="2"/>
      <c r="AT404" s="2"/>
      <c r="AU404" s="2"/>
    </row>
    <row r="405" spans="1:47" ht="54.75" customHeight="1" x14ac:dyDescent="0.25">
      <c r="A405" s="583"/>
      <c r="B405" s="432" t="s">
        <v>46</v>
      </c>
      <c r="C405" s="435" t="s">
        <v>47</v>
      </c>
      <c r="D405" s="435" t="s">
        <v>48</v>
      </c>
      <c r="E405" s="435" t="s">
        <v>49</v>
      </c>
      <c r="F405" s="449" t="s">
        <v>50</v>
      </c>
      <c r="G405" s="435" t="s">
        <v>51</v>
      </c>
      <c r="H405" s="435" t="s">
        <v>52</v>
      </c>
      <c r="I405" s="435" t="s">
        <v>568</v>
      </c>
      <c r="J405" s="435" t="s">
        <v>569</v>
      </c>
      <c r="K405" s="435" t="s">
        <v>570</v>
      </c>
      <c r="L405" s="445">
        <v>5</v>
      </c>
      <c r="M405" s="445">
        <v>5</v>
      </c>
      <c r="N405" s="435" t="s">
        <v>571</v>
      </c>
      <c r="O405" s="435" t="s">
        <v>572</v>
      </c>
      <c r="P405" s="453" t="s">
        <v>573</v>
      </c>
      <c r="Q405" s="37" t="s">
        <v>143</v>
      </c>
      <c r="R405" s="314" t="s">
        <v>144</v>
      </c>
      <c r="S405" s="79"/>
      <c r="T405" s="39" t="s">
        <v>61</v>
      </c>
      <c r="U405" s="40" t="s">
        <v>62</v>
      </c>
      <c r="V405" s="80"/>
      <c r="W405" s="81"/>
      <c r="X405" s="43"/>
      <c r="Y405" s="43"/>
      <c r="Z405" s="43"/>
      <c r="AA405" s="43">
        <f>SUM(Z406:Z408)</f>
        <v>26.678400000000003</v>
      </c>
      <c r="AB405" s="141"/>
      <c r="AC405" s="116"/>
      <c r="AD405" s="116"/>
      <c r="AE405" s="523"/>
      <c r="AF405" s="2"/>
      <c r="AG405" s="2"/>
      <c r="AH405" s="2"/>
      <c r="AI405" s="2"/>
      <c r="AJ405" s="2"/>
      <c r="AK405" s="2"/>
      <c r="AL405" s="2"/>
      <c r="AM405" s="2"/>
      <c r="AN405" s="2"/>
      <c r="AO405" s="2"/>
      <c r="AP405" s="2"/>
      <c r="AQ405" s="2"/>
      <c r="AR405" s="2"/>
      <c r="AS405" s="2"/>
      <c r="AT405" s="2"/>
      <c r="AU405" s="2"/>
    </row>
    <row r="406" spans="1:47" ht="54.75" customHeight="1" x14ac:dyDescent="0.25">
      <c r="A406" s="583"/>
      <c r="B406" s="433"/>
      <c r="C406" s="436"/>
      <c r="D406" s="436"/>
      <c r="E406" s="436"/>
      <c r="F406" s="436"/>
      <c r="G406" s="436"/>
      <c r="H406" s="436"/>
      <c r="I406" s="436"/>
      <c r="J406" s="436"/>
      <c r="K406" s="436"/>
      <c r="L406" s="430"/>
      <c r="M406" s="430"/>
      <c r="N406" s="436"/>
      <c r="O406" s="436"/>
      <c r="P406" s="451"/>
      <c r="Q406" s="45"/>
      <c r="R406" s="311" t="s">
        <v>574</v>
      </c>
      <c r="S406" s="147"/>
      <c r="T406" s="147"/>
      <c r="U406" s="147"/>
      <c r="V406" s="157">
        <v>1</v>
      </c>
      <c r="W406" s="46" t="s">
        <v>79</v>
      </c>
      <c r="X406" s="47">
        <v>7.94</v>
      </c>
      <c r="Y406" s="68">
        <f t="shared" ref="Y406:Y408" si="35">IF(V406=0," ",V406*X406)</f>
        <v>7.94</v>
      </c>
      <c r="Z406" s="68">
        <f t="shared" ref="Z406:Z408" si="36">IF(V406=0," ",(Y406*12%)+Y406)</f>
        <v>8.8928000000000011</v>
      </c>
      <c r="AA406" s="34"/>
      <c r="AB406" s="48" t="s">
        <v>63</v>
      </c>
      <c r="AC406" s="32"/>
      <c r="AD406" s="46"/>
      <c r="AE406" s="489"/>
      <c r="AF406" s="2"/>
      <c r="AG406" s="2"/>
      <c r="AH406" s="2"/>
      <c r="AI406" s="2"/>
      <c r="AJ406" s="2"/>
      <c r="AK406" s="2"/>
      <c r="AL406" s="2"/>
      <c r="AM406" s="2"/>
      <c r="AN406" s="2"/>
      <c r="AO406" s="2"/>
      <c r="AP406" s="2"/>
      <c r="AQ406" s="2"/>
      <c r="AR406" s="2"/>
      <c r="AS406" s="2"/>
      <c r="AT406" s="2"/>
      <c r="AU406" s="2"/>
    </row>
    <row r="407" spans="1:47" ht="54.75" customHeight="1" x14ac:dyDescent="0.25">
      <c r="A407" s="583"/>
      <c r="B407" s="433"/>
      <c r="C407" s="436"/>
      <c r="D407" s="436"/>
      <c r="E407" s="436"/>
      <c r="F407" s="436"/>
      <c r="G407" s="436"/>
      <c r="H407" s="436"/>
      <c r="I407" s="436"/>
      <c r="J407" s="436"/>
      <c r="K407" s="436"/>
      <c r="L407" s="430"/>
      <c r="M407" s="430"/>
      <c r="N407" s="436"/>
      <c r="O407" s="436"/>
      <c r="P407" s="451"/>
      <c r="Q407" s="45"/>
      <c r="R407" s="311" t="s">
        <v>575</v>
      </c>
      <c r="S407" s="147"/>
      <c r="T407" s="147"/>
      <c r="U407" s="147"/>
      <c r="V407" s="157">
        <v>1</v>
      </c>
      <c r="W407" s="46" t="s">
        <v>79</v>
      </c>
      <c r="X407" s="47">
        <v>7.94</v>
      </c>
      <c r="Y407" s="68">
        <f t="shared" si="35"/>
        <v>7.94</v>
      </c>
      <c r="Z407" s="68">
        <f t="shared" si="36"/>
        <v>8.8928000000000011</v>
      </c>
      <c r="AA407" s="34"/>
      <c r="AB407" s="48" t="s">
        <v>63</v>
      </c>
      <c r="AC407" s="32"/>
      <c r="AD407" s="170"/>
      <c r="AE407" s="489"/>
      <c r="AF407" s="2"/>
      <c r="AG407" s="2"/>
      <c r="AH407" s="2"/>
      <c r="AI407" s="2"/>
      <c r="AJ407" s="2"/>
      <c r="AK407" s="2"/>
      <c r="AL407" s="2"/>
      <c r="AM407" s="2"/>
      <c r="AN407" s="2"/>
      <c r="AO407" s="2"/>
      <c r="AP407" s="2"/>
      <c r="AQ407" s="2"/>
      <c r="AR407" s="2"/>
      <c r="AS407" s="2"/>
      <c r="AT407" s="2"/>
      <c r="AU407" s="2"/>
    </row>
    <row r="408" spans="1:47" ht="54.75" customHeight="1" x14ac:dyDescent="0.25">
      <c r="A408" s="583"/>
      <c r="B408" s="434"/>
      <c r="C408" s="437"/>
      <c r="D408" s="437"/>
      <c r="E408" s="437"/>
      <c r="F408" s="437"/>
      <c r="G408" s="437"/>
      <c r="H408" s="437"/>
      <c r="I408" s="437"/>
      <c r="J408" s="437"/>
      <c r="K408" s="437"/>
      <c r="L408" s="446"/>
      <c r="M408" s="446"/>
      <c r="N408" s="437"/>
      <c r="O408" s="437"/>
      <c r="P408" s="454"/>
      <c r="Q408" s="49"/>
      <c r="R408" s="312" t="s">
        <v>576</v>
      </c>
      <c r="S408" s="50"/>
      <c r="T408" s="50"/>
      <c r="U408" s="50"/>
      <c r="V408" s="51">
        <v>1</v>
      </c>
      <c r="W408" s="52" t="s">
        <v>79</v>
      </c>
      <c r="X408" s="53">
        <v>7.94</v>
      </c>
      <c r="Y408" s="54">
        <f t="shared" si="35"/>
        <v>7.94</v>
      </c>
      <c r="Z408" s="54">
        <f t="shared" si="36"/>
        <v>8.8928000000000011</v>
      </c>
      <c r="AA408" s="55"/>
      <c r="AB408" s="56" t="s">
        <v>63</v>
      </c>
      <c r="AC408" s="136"/>
      <c r="AD408" s="57"/>
      <c r="AE408" s="524"/>
      <c r="AF408" s="2"/>
      <c r="AG408" s="2"/>
      <c r="AH408" s="2"/>
      <c r="AI408" s="2"/>
      <c r="AJ408" s="2"/>
      <c r="AK408" s="2"/>
      <c r="AL408" s="2"/>
      <c r="AM408" s="2"/>
      <c r="AN408" s="2"/>
      <c r="AO408" s="2"/>
      <c r="AP408" s="2"/>
      <c r="AQ408" s="2"/>
      <c r="AR408" s="2"/>
      <c r="AS408" s="2"/>
      <c r="AT408" s="2"/>
      <c r="AU408" s="2"/>
    </row>
    <row r="409" spans="1:47" ht="38.25" customHeight="1" x14ac:dyDescent="0.25">
      <c r="A409" s="583"/>
      <c r="B409" s="443" t="s">
        <v>46</v>
      </c>
      <c r="C409" s="444" t="s">
        <v>47</v>
      </c>
      <c r="D409" s="444" t="s">
        <v>48</v>
      </c>
      <c r="E409" s="444" t="s">
        <v>49</v>
      </c>
      <c r="F409" s="448" t="s">
        <v>50</v>
      </c>
      <c r="G409" s="444" t="s">
        <v>512</v>
      </c>
      <c r="H409" s="444" t="s">
        <v>52</v>
      </c>
      <c r="I409" s="444" t="s">
        <v>577</v>
      </c>
      <c r="J409" s="444" t="s">
        <v>578</v>
      </c>
      <c r="K409" s="444" t="s">
        <v>579</v>
      </c>
      <c r="L409" s="429">
        <v>4</v>
      </c>
      <c r="M409" s="429">
        <v>4</v>
      </c>
      <c r="N409" s="444" t="s">
        <v>580</v>
      </c>
      <c r="O409" s="444" t="s">
        <v>581</v>
      </c>
      <c r="P409" s="450" t="s">
        <v>518</v>
      </c>
      <c r="Q409" s="58"/>
      <c r="R409" s="313"/>
      <c r="S409" s="169"/>
      <c r="T409" s="169"/>
      <c r="U409" s="169"/>
      <c r="V409" s="61"/>
      <c r="W409" s="62"/>
      <c r="X409" s="63"/>
      <c r="Y409" s="63"/>
      <c r="Z409" s="63"/>
      <c r="AA409" s="64"/>
      <c r="AB409" s="62"/>
      <c r="AC409" s="66"/>
      <c r="AD409" s="66"/>
      <c r="AE409" s="525"/>
      <c r="AF409" s="2"/>
      <c r="AG409" s="2"/>
      <c r="AH409" s="2"/>
      <c r="AI409" s="2"/>
      <c r="AJ409" s="2"/>
      <c r="AK409" s="2"/>
      <c r="AL409" s="2"/>
      <c r="AM409" s="2"/>
      <c r="AN409" s="2"/>
      <c r="AO409" s="2"/>
      <c r="AP409" s="2"/>
      <c r="AQ409" s="2"/>
      <c r="AR409" s="2"/>
      <c r="AS409" s="2"/>
      <c r="AT409" s="2"/>
      <c r="AU409" s="2"/>
    </row>
    <row r="410" spans="1:47" ht="38.25" customHeight="1" x14ac:dyDescent="0.25">
      <c r="A410" s="583"/>
      <c r="B410" s="433"/>
      <c r="C410" s="436"/>
      <c r="D410" s="436"/>
      <c r="E410" s="436"/>
      <c r="F410" s="436"/>
      <c r="G410" s="436"/>
      <c r="H410" s="436"/>
      <c r="I410" s="436"/>
      <c r="J410" s="436"/>
      <c r="K410" s="436"/>
      <c r="L410" s="430"/>
      <c r="M410" s="430"/>
      <c r="N410" s="436"/>
      <c r="O410" s="436"/>
      <c r="P410" s="451"/>
      <c r="Q410" s="45"/>
      <c r="R410" s="311"/>
      <c r="S410" s="147"/>
      <c r="T410" s="147"/>
      <c r="U410" s="147"/>
      <c r="V410" s="148"/>
      <c r="W410" s="32"/>
      <c r="X410" s="68"/>
      <c r="Y410" s="68"/>
      <c r="Z410" s="68"/>
      <c r="AA410" s="34"/>
      <c r="AB410" s="32"/>
      <c r="AC410" s="170"/>
      <c r="AD410" s="170"/>
      <c r="AE410" s="489"/>
      <c r="AF410" s="2"/>
      <c r="AG410" s="2"/>
      <c r="AH410" s="2"/>
      <c r="AI410" s="2"/>
      <c r="AJ410" s="2"/>
      <c r="AK410" s="2"/>
      <c r="AL410" s="2"/>
      <c r="AM410" s="2"/>
      <c r="AN410" s="2"/>
      <c r="AO410" s="2"/>
      <c r="AP410" s="2"/>
      <c r="AQ410" s="2"/>
      <c r="AR410" s="2"/>
      <c r="AS410" s="2"/>
      <c r="AT410" s="2"/>
      <c r="AU410" s="2"/>
    </row>
    <row r="411" spans="1:47" ht="38.25" customHeight="1" x14ac:dyDescent="0.25">
      <c r="A411" s="583"/>
      <c r="B411" s="433"/>
      <c r="C411" s="436"/>
      <c r="D411" s="436"/>
      <c r="E411" s="436"/>
      <c r="F411" s="436"/>
      <c r="G411" s="436"/>
      <c r="H411" s="436"/>
      <c r="I411" s="436"/>
      <c r="J411" s="436"/>
      <c r="K411" s="436"/>
      <c r="L411" s="430"/>
      <c r="M411" s="430"/>
      <c r="N411" s="436"/>
      <c r="O411" s="436"/>
      <c r="P411" s="451"/>
      <c r="Q411" s="45"/>
      <c r="R411" s="311"/>
      <c r="S411" s="147"/>
      <c r="T411" s="147"/>
      <c r="U411" s="147"/>
      <c r="V411" s="148"/>
      <c r="W411" s="32"/>
      <c r="X411" s="68"/>
      <c r="Y411" s="68"/>
      <c r="Z411" s="68"/>
      <c r="AA411" s="34"/>
      <c r="AB411" s="32"/>
      <c r="AC411" s="170"/>
      <c r="AD411" s="170"/>
      <c r="AE411" s="489"/>
      <c r="AF411" s="2"/>
      <c r="AG411" s="2"/>
      <c r="AH411" s="2"/>
      <c r="AI411" s="2"/>
      <c r="AJ411" s="2"/>
      <c r="AK411" s="2"/>
      <c r="AL411" s="2"/>
      <c r="AM411" s="2"/>
      <c r="AN411" s="2"/>
      <c r="AO411" s="2"/>
      <c r="AP411" s="2"/>
      <c r="AQ411" s="2"/>
      <c r="AR411" s="2"/>
      <c r="AS411" s="2"/>
      <c r="AT411" s="2"/>
      <c r="AU411" s="2"/>
    </row>
    <row r="412" spans="1:47" ht="38.25" customHeight="1" x14ac:dyDescent="0.25">
      <c r="A412" s="583"/>
      <c r="B412" s="433"/>
      <c r="C412" s="436"/>
      <c r="D412" s="436"/>
      <c r="E412" s="436"/>
      <c r="F412" s="436"/>
      <c r="G412" s="436"/>
      <c r="H412" s="436"/>
      <c r="I412" s="436"/>
      <c r="J412" s="436"/>
      <c r="K412" s="436"/>
      <c r="L412" s="430"/>
      <c r="M412" s="430"/>
      <c r="N412" s="436"/>
      <c r="O412" s="436"/>
      <c r="P412" s="451"/>
      <c r="Q412" s="45"/>
      <c r="R412" s="311"/>
      <c r="S412" s="147"/>
      <c r="T412" s="147"/>
      <c r="U412" s="147"/>
      <c r="V412" s="148"/>
      <c r="W412" s="32"/>
      <c r="X412" s="68"/>
      <c r="Y412" s="68"/>
      <c r="Z412" s="68"/>
      <c r="AA412" s="34"/>
      <c r="AB412" s="32"/>
      <c r="AC412" s="170"/>
      <c r="AD412" s="170"/>
      <c r="AE412" s="489"/>
      <c r="AF412" s="2"/>
      <c r="AG412" s="2"/>
      <c r="AH412" s="2"/>
      <c r="AI412" s="2"/>
      <c r="AJ412" s="2"/>
      <c r="AK412" s="2"/>
      <c r="AL412" s="2"/>
      <c r="AM412" s="2"/>
      <c r="AN412" s="2"/>
      <c r="AO412" s="2"/>
      <c r="AP412" s="2"/>
      <c r="AQ412" s="2"/>
      <c r="AR412" s="2"/>
      <c r="AS412" s="2"/>
      <c r="AT412" s="2"/>
      <c r="AU412" s="2"/>
    </row>
    <row r="413" spans="1:47" ht="38.25" customHeight="1" x14ac:dyDescent="0.25">
      <c r="A413" s="583"/>
      <c r="B413" s="439"/>
      <c r="C413" s="441"/>
      <c r="D413" s="441"/>
      <c r="E413" s="441"/>
      <c r="F413" s="441"/>
      <c r="G413" s="441"/>
      <c r="H413" s="441"/>
      <c r="I413" s="441"/>
      <c r="J413" s="441"/>
      <c r="K413" s="441"/>
      <c r="L413" s="431"/>
      <c r="M413" s="431"/>
      <c r="N413" s="441"/>
      <c r="O413" s="441"/>
      <c r="P413" s="452"/>
      <c r="Q413" s="102"/>
      <c r="R413" s="355"/>
      <c r="S413" s="356"/>
      <c r="T413" s="356"/>
      <c r="U413" s="356"/>
      <c r="V413" s="343"/>
      <c r="W413" s="344"/>
      <c r="X413" s="346"/>
      <c r="Y413" s="346"/>
      <c r="Z413" s="346"/>
      <c r="AA413" s="347"/>
      <c r="AB413" s="344"/>
      <c r="AC413" s="348"/>
      <c r="AD413" s="348"/>
      <c r="AE413" s="490"/>
      <c r="AF413" s="2"/>
      <c r="AG413" s="2"/>
      <c r="AH413" s="2"/>
      <c r="AI413" s="2"/>
      <c r="AJ413" s="2"/>
      <c r="AK413" s="2"/>
      <c r="AL413" s="2"/>
      <c r="AM413" s="2"/>
      <c r="AN413" s="2"/>
      <c r="AO413" s="2"/>
      <c r="AP413" s="2"/>
      <c r="AQ413" s="2"/>
      <c r="AR413" s="2"/>
      <c r="AS413" s="2"/>
      <c r="AT413" s="2"/>
      <c r="AU413" s="2"/>
    </row>
    <row r="414" spans="1:47" ht="42.75" customHeight="1" x14ac:dyDescent="0.25">
      <c r="A414" s="583"/>
      <c r="B414" s="432" t="s">
        <v>46</v>
      </c>
      <c r="C414" s="435" t="s">
        <v>47</v>
      </c>
      <c r="D414" s="435" t="s">
        <v>48</v>
      </c>
      <c r="E414" s="435" t="s">
        <v>582</v>
      </c>
      <c r="F414" s="449" t="s">
        <v>50</v>
      </c>
      <c r="G414" s="435" t="s">
        <v>51</v>
      </c>
      <c r="H414" s="435" t="s">
        <v>52</v>
      </c>
      <c r="I414" s="435" t="s">
        <v>583</v>
      </c>
      <c r="J414" s="435" t="s">
        <v>584</v>
      </c>
      <c r="K414" s="435" t="s">
        <v>585</v>
      </c>
      <c r="L414" s="445">
        <v>4</v>
      </c>
      <c r="M414" s="445">
        <v>2</v>
      </c>
      <c r="N414" s="435" t="s">
        <v>586</v>
      </c>
      <c r="O414" s="435" t="s">
        <v>587</v>
      </c>
      <c r="P414" s="453" t="s">
        <v>588</v>
      </c>
      <c r="Q414" s="78"/>
      <c r="R414" s="314"/>
      <c r="S414" s="79"/>
      <c r="T414" s="39"/>
      <c r="U414" s="40"/>
      <c r="V414" s="80"/>
      <c r="W414" s="81"/>
      <c r="X414" s="43"/>
      <c r="Y414" s="43"/>
      <c r="Z414" s="43"/>
      <c r="AA414" s="43"/>
      <c r="AB414" s="42"/>
      <c r="AC414" s="44"/>
      <c r="AD414" s="44"/>
      <c r="AE414" s="523"/>
      <c r="AF414" s="2"/>
      <c r="AG414" s="2"/>
      <c r="AH414" s="2"/>
      <c r="AI414" s="2"/>
      <c r="AJ414" s="2"/>
      <c r="AK414" s="2"/>
      <c r="AL414" s="2"/>
      <c r="AM414" s="2"/>
      <c r="AN414" s="2"/>
      <c r="AO414" s="2"/>
      <c r="AP414" s="2"/>
      <c r="AQ414" s="2"/>
      <c r="AR414" s="2"/>
      <c r="AS414" s="2"/>
      <c r="AT414" s="2"/>
      <c r="AU414" s="2"/>
    </row>
    <row r="415" spans="1:47" ht="42.75" customHeight="1" x14ac:dyDescent="0.25">
      <c r="A415" s="583"/>
      <c r="B415" s="433"/>
      <c r="C415" s="436"/>
      <c r="D415" s="436"/>
      <c r="E415" s="436"/>
      <c r="F415" s="436"/>
      <c r="G415" s="436"/>
      <c r="H415" s="436"/>
      <c r="I415" s="436"/>
      <c r="J415" s="436"/>
      <c r="K415" s="436"/>
      <c r="L415" s="430"/>
      <c r="M415" s="430"/>
      <c r="N415" s="436"/>
      <c r="O415" s="436"/>
      <c r="P415" s="451"/>
      <c r="Q415" s="45"/>
      <c r="R415" s="311"/>
      <c r="S415" s="147"/>
      <c r="T415" s="147"/>
      <c r="U415" s="147"/>
      <c r="V415" s="83"/>
      <c r="W415" s="32"/>
      <c r="X415" s="84"/>
      <c r="Y415" s="68"/>
      <c r="Z415" s="84"/>
      <c r="AA415" s="34"/>
      <c r="AB415" s="48"/>
      <c r="AC415" s="48"/>
      <c r="AD415" s="170"/>
      <c r="AE415" s="489"/>
      <c r="AF415" s="2"/>
      <c r="AG415" s="2"/>
      <c r="AH415" s="2"/>
      <c r="AI415" s="2"/>
      <c r="AJ415" s="2"/>
      <c r="AK415" s="2"/>
      <c r="AL415" s="2"/>
      <c r="AM415" s="2"/>
      <c r="AN415" s="2"/>
      <c r="AO415" s="2"/>
      <c r="AP415" s="2"/>
      <c r="AQ415" s="2"/>
      <c r="AR415" s="2"/>
      <c r="AS415" s="2"/>
      <c r="AT415" s="2"/>
      <c r="AU415" s="2"/>
    </row>
    <row r="416" spans="1:47" ht="42.75" customHeight="1" x14ac:dyDescent="0.25">
      <c r="A416" s="583"/>
      <c r="B416" s="434"/>
      <c r="C416" s="437"/>
      <c r="D416" s="437"/>
      <c r="E416" s="437"/>
      <c r="F416" s="437"/>
      <c r="G416" s="437"/>
      <c r="H416" s="437"/>
      <c r="I416" s="437"/>
      <c r="J416" s="437"/>
      <c r="K416" s="437"/>
      <c r="L416" s="446"/>
      <c r="M416" s="446"/>
      <c r="N416" s="437"/>
      <c r="O416" s="437"/>
      <c r="P416" s="454"/>
      <c r="Q416" s="49"/>
      <c r="R416" s="316"/>
      <c r="S416" s="160"/>
      <c r="T416" s="160"/>
      <c r="U416" s="160"/>
      <c r="V416" s="161"/>
      <c r="W416" s="136"/>
      <c r="X416" s="162"/>
      <c r="Y416" s="54"/>
      <c r="Z416" s="162"/>
      <c r="AA416" s="55"/>
      <c r="AB416" s="56"/>
      <c r="AC416" s="56"/>
      <c r="AD416" s="57"/>
      <c r="AE416" s="524"/>
      <c r="AF416" s="2"/>
      <c r="AG416" s="2"/>
      <c r="AH416" s="2"/>
      <c r="AI416" s="2"/>
      <c r="AJ416" s="2"/>
      <c r="AK416" s="2"/>
      <c r="AL416" s="2"/>
      <c r="AM416" s="2"/>
      <c r="AN416" s="2"/>
      <c r="AO416" s="2"/>
      <c r="AP416" s="2"/>
      <c r="AQ416" s="2"/>
      <c r="AR416" s="2"/>
      <c r="AS416" s="2"/>
      <c r="AT416" s="2"/>
      <c r="AU416" s="2"/>
    </row>
    <row r="417" spans="1:47" ht="33.75" customHeight="1" x14ac:dyDescent="0.25">
      <c r="A417" s="583"/>
      <c r="B417" s="432" t="s">
        <v>46</v>
      </c>
      <c r="C417" s="435" t="s">
        <v>47</v>
      </c>
      <c r="D417" s="435" t="s">
        <v>134</v>
      </c>
      <c r="E417" s="435" t="s">
        <v>151</v>
      </c>
      <c r="F417" s="449" t="s">
        <v>50</v>
      </c>
      <c r="G417" s="435" t="s">
        <v>51</v>
      </c>
      <c r="H417" s="435" t="s">
        <v>52</v>
      </c>
      <c r="I417" s="435" t="s">
        <v>589</v>
      </c>
      <c r="J417" s="435" t="s">
        <v>159</v>
      </c>
      <c r="K417" s="435" t="s">
        <v>590</v>
      </c>
      <c r="L417" s="445">
        <v>1</v>
      </c>
      <c r="M417" s="445">
        <v>3</v>
      </c>
      <c r="N417" s="447" t="s">
        <v>591</v>
      </c>
      <c r="O417" s="435" t="s">
        <v>592</v>
      </c>
      <c r="P417" s="453" t="s">
        <v>593</v>
      </c>
      <c r="Q417" s="37" t="s">
        <v>143</v>
      </c>
      <c r="R417" s="314" t="s">
        <v>144</v>
      </c>
      <c r="S417" s="79"/>
      <c r="T417" s="98" t="s">
        <v>61</v>
      </c>
      <c r="U417" s="99" t="s">
        <v>62</v>
      </c>
      <c r="V417" s="80"/>
      <c r="W417" s="81"/>
      <c r="X417" s="43"/>
      <c r="Y417" s="43"/>
      <c r="Z417" s="43"/>
      <c r="AA417" s="43">
        <f>SUM(Z418:Z421)</f>
        <v>201.46560000000002</v>
      </c>
      <c r="AB417" s="141"/>
      <c r="AC417" s="116"/>
      <c r="AD417" s="116"/>
      <c r="AE417" s="523"/>
      <c r="AF417" s="2"/>
      <c r="AG417" s="2"/>
      <c r="AH417" s="2"/>
      <c r="AI417" s="2"/>
      <c r="AJ417" s="2"/>
      <c r="AK417" s="2"/>
      <c r="AL417" s="2"/>
      <c r="AM417" s="2"/>
      <c r="AN417" s="2"/>
      <c r="AO417" s="2"/>
      <c r="AP417" s="2"/>
      <c r="AQ417" s="2"/>
      <c r="AR417" s="2"/>
      <c r="AS417" s="2"/>
      <c r="AT417" s="2"/>
      <c r="AU417" s="2"/>
    </row>
    <row r="418" spans="1:47" ht="23.25" customHeight="1" x14ac:dyDescent="0.25">
      <c r="A418" s="584"/>
      <c r="B418" s="433"/>
      <c r="C418" s="436"/>
      <c r="D418" s="436"/>
      <c r="E418" s="436"/>
      <c r="F418" s="436"/>
      <c r="G418" s="436"/>
      <c r="H418" s="436"/>
      <c r="I418" s="436"/>
      <c r="J418" s="436"/>
      <c r="K418" s="436"/>
      <c r="L418" s="430"/>
      <c r="M418" s="430"/>
      <c r="N418" s="436"/>
      <c r="O418" s="436"/>
      <c r="P418" s="451"/>
      <c r="Q418" s="45"/>
      <c r="R418" s="326" t="s">
        <v>594</v>
      </c>
      <c r="S418" s="295"/>
      <c r="T418" s="295"/>
      <c r="U418" s="295"/>
      <c r="V418" s="296">
        <v>1</v>
      </c>
      <c r="W418" s="420" t="s">
        <v>79</v>
      </c>
      <c r="X418" s="421">
        <v>29.01</v>
      </c>
      <c r="Y418" s="298">
        <f t="shared" ref="Y418:Y421" si="37">IF(V418=0," ",V418*X418)</f>
        <v>29.01</v>
      </c>
      <c r="Z418" s="298">
        <f t="shared" ref="Z418:Z421" si="38">IF(V418=0," ",(Y418*12%)+Y418)</f>
        <v>32.491199999999999</v>
      </c>
      <c r="AA418" s="34"/>
      <c r="AB418" s="48" t="s">
        <v>63</v>
      </c>
      <c r="AC418" s="32"/>
      <c r="AD418" s="46"/>
      <c r="AE418" s="489"/>
      <c r="AF418" s="2"/>
      <c r="AG418" s="2"/>
      <c r="AH418" s="2"/>
      <c r="AI418" s="2"/>
      <c r="AJ418" s="2"/>
      <c r="AK418" s="2"/>
      <c r="AL418" s="2"/>
      <c r="AM418" s="2"/>
      <c r="AN418" s="2"/>
      <c r="AO418" s="2"/>
      <c r="AP418" s="2"/>
      <c r="AQ418" s="2"/>
      <c r="AR418" s="2"/>
      <c r="AS418" s="2"/>
      <c r="AT418" s="2"/>
      <c r="AU418" s="2"/>
    </row>
    <row r="419" spans="1:47" ht="23.25" customHeight="1" x14ac:dyDescent="0.25">
      <c r="A419" s="585" t="s">
        <v>511</v>
      </c>
      <c r="B419" s="433"/>
      <c r="C419" s="436"/>
      <c r="D419" s="436"/>
      <c r="E419" s="436"/>
      <c r="F419" s="436"/>
      <c r="G419" s="436"/>
      <c r="H419" s="436"/>
      <c r="I419" s="436"/>
      <c r="J419" s="436"/>
      <c r="K419" s="436"/>
      <c r="L419" s="430"/>
      <c r="M419" s="430"/>
      <c r="N419" s="436"/>
      <c r="O419" s="436"/>
      <c r="P419" s="451"/>
      <c r="Q419" s="45"/>
      <c r="R419" s="326" t="s">
        <v>595</v>
      </c>
      <c r="S419" s="295"/>
      <c r="T419" s="295"/>
      <c r="U419" s="295"/>
      <c r="V419" s="422">
        <v>1</v>
      </c>
      <c r="W419" s="420" t="s">
        <v>79</v>
      </c>
      <c r="X419" s="421">
        <v>50.3</v>
      </c>
      <c r="Y419" s="298">
        <f t="shared" si="37"/>
        <v>50.3</v>
      </c>
      <c r="Z419" s="298">
        <f t="shared" si="38"/>
        <v>56.335999999999999</v>
      </c>
      <c r="AA419" s="34"/>
      <c r="AB419" s="48" t="s">
        <v>63</v>
      </c>
      <c r="AC419" s="32"/>
      <c r="AD419" s="170"/>
      <c r="AE419" s="489"/>
      <c r="AF419" s="2"/>
      <c r="AG419" s="2"/>
      <c r="AH419" s="2"/>
      <c r="AI419" s="2"/>
      <c r="AJ419" s="2"/>
      <c r="AK419" s="2"/>
      <c r="AL419" s="2"/>
      <c r="AM419" s="2"/>
      <c r="AN419" s="2"/>
      <c r="AO419" s="2"/>
      <c r="AP419" s="2"/>
      <c r="AQ419" s="2"/>
      <c r="AR419" s="2"/>
      <c r="AS419" s="2"/>
      <c r="AT419" s="2"/>
      <c r="AU419" s="2"/>
    </row>
    <row r="420" spans="1:47" ht="23.25" customHeight="1" x14ac:dyDescent="0.25">
      <c r="A420" s="583"/>
      <c r="B420" s="433"/>
      <c r="C420" s="436"/>
      <c r="D420" s="436"/>
      <c r="E420" s="436"/>
      <c r="F420" s="436"/>
      <c r="G420" s="436"/>
      <c r="H420" s="436"/>
      <c r="I420" s="436"/>
      <c r="J420" s="436"/>
      <c r="K420" s="436"/>
      <c r="L420" s="430"/>
      <c r="M420" s="430"/>
      <c r="N420" s="436"/>
      <c r="O420" s="436"/>
      <c r="P420" s="451"/>
      <c r="Q420" s="45"/>
      <c r="R420" s="326" t="s">
        <v>596</v>
      </c>
      <c r="S420" s="295"/>
      <c r="T420" s="295"/>
      <c r="U420" s="295"/>
      <c r="V420" s="422">
        <v>1</v>
      </c>
      <c r="W420" s="420" t="s">
        <v>79</v>
      </c>
      <c r="X420" s="421">
        <v>50.3</v>
      </c>
      <c r="Y420" s="298">
        <f t="shared" si="37"/>
        <v>50.3</v>
      </c>
      <c r="Z420" s="298">
        <f t="shared" si="38"/>
        <v>56.335999999999999</v>
      </c>
      <c r="AA420" s="34"/>
      <c r="AB420" s="48" t="s">
        <v>63</v>
      </c>
      <c r="AC420" s="32"/>
      <c r="AD420" s="170"/>
      <c r="AE420" s="489"/>
      <c r="AF420" s="2"/>
      <c r="AG420" s="2"/>
      <c r="AH420" s="2"/>
      <c r="AI420" s="2"/>
      <c r="AJ420" s="2"/>
      <c r="AK420" s="2"/>
      <c r="AL420" s="2"/>
      <c r="AM420" s="2"/>
      <c r="AN420" s="2"/>
      <c r="AO420" s="2"/>
      <c r="AP420" s="2"/>
      <c r="AQ420" s="2"/>
      <c r="AR420" s="2"/>
      <c r="AS420" s="2"/>
      <c r="AT420" s="2"/>
      <c r="AU420" s="2"/>
    </row>
    <row r="421" spans="1:47" ht="23.25" customHeight="1" x14ac:dyDescent="0.25">
      <c r="A421" s="583"/>
      <c r="B421" s="434"/>
      <c r="C421" s="437"/>
      <c r="D421" s="437"/>
      <c r="E421" s="437"/>
      <c r="F421" s="437"/>
      <c r="G421" s="437"/>
      <c r="H421" s="437"/>
      <c r="I421" s="437"/>
      <c r="J421" s="437"/>
      <c r="K421" s="437"/>
      <c r="L421" s="446"/>
      <c r="M421" s="446"/>
      <c r="N421" s="437"/>
      <c r="O421" s="437"/>
      <c r="P421" s="454"/>
      <c r="Q421" s="49"/>
      <c r="R421" s="423" t="s">
        <v>597</v>
      </c>
      <c r="S421" s="424"/>
      <c r="T421" s="424"/>
      <c r="U421" s="424"/>
      <c r="V421" s="425">
        <v>1</v>
      </c>
      <c r="W421" s="426" t="s">
        <v>79</v>
      </c>
      <c r="X421" s="427">
        <v>50.27</v>
      </c>
      <c r="Y421" s="428">
        <f t="shared" si="37"/>
        <v>50.27</v>
      </c>
      <c r="Z421" s="428">
        <f t="shared" si="38"/>
        <v>56.302400000000006</v>
      </c>
      <c r="AA421" s="55"/>
      <c r="AB421" s="56" t="s">
        <v>63</v>
      </c>
      <c r="AC421" s="136"/>
      <c r="AD421" s="57"/>
      <c r="AE421" s="524"/>
      <c r="AF421" s="2"/>
      <c r="AG421" s="2"/>
      <c r="AH421" s="2"/>
      <c r="AI421" s="2"/>
      <c r="AJ421" s="2"/>
      <c r="AK421" s="2"/>
      <c r="AL421" s="2"/>
      <c r="AM421" s="2"/>
      <c r="AN421" s="2"/>
      <c r="AO421" s="2"/>
      <c r="AP421" s="2"/>
      <c r="AQ421" s="2"/>
      <c r="AR421" s="2"/>
      <c r="AS421" s="2"/>
      <c r="AT421" s="2"/>
      <c r="AU421" s="2"/>
    </row>
    <row r="422" spans="1:47" ht="33" customHeight="1" x14ac:dyDescent="0.25">
      <c r="A422" s="583"/>
      <c r="B422" s="443" t="s">
        <v>46</v>
      </c>
      <c r="C422" s="444" t="s">
        <v>47</v>
      </c>
      <c r="D422" s="444" t="s">
        <v>48</v>
      </c>
      <c r="E422" s="444" t="s">
        <v>49</v>
      </c>
      <c r="F422" s="448" t="s">
        <v>50</v>
      </c>
      <c r="G422" s="444" t="s">
        <v>51</v>
      </c>
      <c r="H422" s="444" t="s">
        <v>598</v>
      </c>
      <c r="I422" s="444" t="s">
        <v>599</v>
      </c>
      <c r="J422" s="444" t="s">
        <v>182</v>
      </c>
      <c r="K422" s="444" t="s">
        <v>600</v>
      </c>
      <c r="L422" s="429">
        <v>4</v>
      </c>
      <c r="M422" s="429">
        <v>4</v>
      </c>
      <c r="N422" s="444" t="s">
        <v>601</v>
      </c>
      <c r="O422" s="444" t="s">
        <v>602</v>
      </c>
      <c r="P422" s="450" t="s">
        <v>588</v>
      </c>
      <c r="Q422" s="58"/>
      <c r="R422" s="313"/>
      <c r="S422" s="169"/>
      <c r="T422" s="169"/>
      <c r="U422" s="169"/>
      <c r="V422" s="61"/>
      <c r="W422" s="62"/>
      <c r="X422" s="63"/>
      <c r="Y422" s="63"/>
      <c r="Z422" s="63"/>
      <c r="AA422" s="64"/>
      <c r="AB422" s="62"/>
      <c r="AC422" s="66"/>
      <c r="AD422" s="66"/>
      <c r="AE422" s="525"/>
      <c r="AF422" s="2"/>
      <c r="AG422" s="2"/>
      <c r="AH422" s="2"/>
      <c r="AI422" s="2"/>
      <c r="AJ422" s="2"/>
      <c r="AK422" s="2"/>
      <c r="AL422" s="2"/>
      <c r="AM422" s="2"/>
      <c r="AN422" s="2"/>
      <c r="AO422" s="2"/>
      <c r="AP422" s="2"/>
      <c r="AQ422" s="2"/>
      <c r="AR422" s="2"/>
      <c r="AS422" s="2"/>
      <c r="AT422" s="2"/>
      <c r="AU422" s="2"/>
    </row>
    <row r="423" spans="1:47" ht="33" customHeight="1" x14ac:dyDescent="0.25">
      <c r="A423" s="583"/>
      <c r="B423" s="433"/>
      <c r="C423" s="436"/>
      <c r="D423" s="436"/>
      <c r="E423" s="436"/>
      <c r="F423" s="436"/>
      <c r="G423" s="436"/>
      <c r="H423" s="436"/>
      <c r="I423" s="436"/>
      <c r="J423" s="436"/>
      <c r="K423" s="436"/>
      <c r="L423" s="430"/>
      <c r="M423" s="430"/>
      <c r="N423" s="436"/>
      <c r="O423" s="436"/>
      <c r="P423" s="451"/>
      <c r="Q423" s="45"/>
      <c r="R423" s="311"/>
      <c r="S423" s="147"/>
      <c r="T423" s="147"/>
      <c r="U423" s="147"/>
      <c r="V423" s="148"/>
      <c r="W423" s="32"/>
      <c r="X423" s="68"/>
      <c r="Y423" s="68"/>
      <c r="Z423" s="68"/>
      <c r="AA423" s="34"/>
      <c r="AB423" s="32"/>
      <c r="AC423" s="170"/>
      <c r="AD423" s="170"/>
      <c r="AE423" s="489"/>
      <c r="AF423" s="2"/>
      <c r="AG423" s="2"/>
      <c r="AH423" s="2"/>
      <c r="AI423" s="2"/>
      <c r="AJ423" s="2"/>
      <c r="AK423" s="2"/>
      <c r="AL423" s="2"/>
      <c r="AM423" s="2"/>
      <c r="AN423" s="2"/>
      <c r="AO423" s="2"/>
      <c r="AP423" s="2"/>
      <c r="AQ423" s="2"/>
      <c r="AR423" s="2"/>
      <c r="AS423" s="2"/>
      <c r="AT423" s="2"/>
      <c r="AU423" s="2"/>
    </row>
    <row r="424" spans="1:47" ht="33" customHeight="1" x14ac:dyDescent="0.25">
      <c r="A424" s="583"/>
      <c r="B424" s="433"/>
      <c r="C424" s="436"/>
      <c r="D424" s="436"/>
      <c r="E424" s="436"/>
      <c r="F424" s="436"/>
      <c r="G424" s="436"/>
      <c r="H424" s="436"/>
      <c r="I424" s="436"/>
      <c r="J424" s="436"/>
      <c r="K424" s="436"/>
      <c r="L424" s="430"/>
      <c r="M424" s="430"/>
      <c r="N424" s="436"/>
      <c r="O424" s="436"/>
      <c r="P424" s="451"/>
      <c r="Q424" s="45"/>
      <c r="R424" s="311"/>
      <c r="S424" s="147"/>
      <c r="T424" s="147"/>
      <c r="U424" s="147"/>
      <c r="V424" s="148"/>
      <c r="W424" s="32"/>
      <c r="X424" s="68"/>
      <c r="Y424" s="68"/>
      <c r="Z424" s="68"/>
      <c r="AA424" s="34"/>
      <c r="AB424" s="32"/>
      <c r="AC424" s="170"/>
      <c r="AD424" s="170"/>
      <c r="AE424" s="489"/>
      <c r="AF424" s="2"/>
      <c r="AG424" s="2"/>
      <c r="AH424" s="2"/>
      <c r="AI424" s="2"/>
      <c r="AJ424" s="2"/>
      <c r="AK424" s="2"/>
      <c r="AL424" s="2"/>
      <c r="AM424" s="2"/>
      <c r="AN424" s="2"/>
      <c r="AO424" s="2"/>
      <c r="AP424" s="2"/>
      <c r="AQ424" s="2"/>
      <c r="AR424" s="2"/>
      <c r="AS424" s="2"/>
      <c r="AT424" s="2"/>
      <c r="AU424" s="2"/>
    </row>
    <row r="425" spans="1:47" ht="33" customHeight="1" x14ac:dyDescent="0.25">
      <c r="A425" s="583"/>
      <c r="B425" s="433"/>
      <c r="C425" s="436"/>
      <c r="D425" s="436"/>
      <c r="E425" s="436"/>
      <c r="F425" s="436"/>
      <c r="G425" s="436"/>
      <c r="H425" s="436"/>
      <c r="I425" s="436"/>
      <c r="J425" s="436"/>
      <c r="K425" s="436"/>
      <c r="L425" s="430"/>
      <c r="M425" s="430"/>
      <c r="N425" s="436"/>
      <c r="O425" s="436"/>
      <c r="P425" s="451"/>
      <c r="Q425" s="45"/>
      <c r="R425" s="311"/>
      <c r="S425" s="147"/>
      <c r="T425" s="147"/>
      <c r="U425" s="147"/>
      <c r="V425" s="148"/>
      <c r="W425" s="32"/>
      <c r="X425" s="68"/>
      <c r="Y425" s="68"/>
      <c r="Z425" s="68"/>
      <c r="AA425" s="34"/>
      <c r="AB425" s="32"/>
      <c r="AC425" s="170"/>
      <c r="AD425" s="170"/>
      <c r="AE425" s="489"/>
      <c r="AF425" s="2"/>
      <c r="AG425" s="2"/>
      <c r="AH425" s="2"/>
      <c r="AI425" s="2"/>
      <c r="AJ425" s="2"/>
      <c r="AK425" s="2"/>
      <c r="AL425" s="2"/>
      <c r="AM425" s="2"/>
      <c r="AN425" s="2"/>
      <c r="AO425" s="2"/>
      <c r="AP425" s="2"/>
      <c r="AQ425" s="2"/>
      <c r="AR425" s="2"/>
      <c r="AS425" s="2"/>
      <c r="AT425" s="2"/>
      <c r="AU425" s="2"/>
    </row>
    <row r="426" spans="1:47" ht="33" customHeight="1" x14ac:dyDescent="0.25">
      <c r="A426" s="583"/>
      <c r="B426" s="434"/>
      <c r="C426" s="437"/>
      <c r="D426" s="437"/>
      <c r="E426" s="437"/>
      <c r="F426" s="437"/>
      <c r="G426" s="437"/>
      <c r="H426" s="437"/>
      <c r="I426" s="437"/>
      <c r="J426" s="437"/>
      <c r="K426" s="437"/>
      <c r="L426" s="446"/>
      <c r="M426" s="446"/>
      <c r="N426" s="437"/>
      <c r="O426" s="437"/>
      <c r="P426" s="454"/>
      <c r="Q426" s="49"/>
      <c r="R426" s="312"/>
      <c r="S426" s="50"/>
      <c r="T426" s="50"/>
      <c r="U426" s="50"/>
      <c r="V426" s="135"/>
      <c r="W426" s="136"/>
      <c r="X426" s="54"/>
      <c r="Y426" s="54"/>
      <c r="Z426" s="54"/>
      <c r="AA426" s="55"/>
      <c r="AB426" s="136"/>
      <c r="AC426" s="57"/>
      <c r="AD426" s="57"/>
      <c r="AE426" s="524"/>
      <c r="AF426" s="2"/>
      <c r="AG426" s="2"/>
      <c r="AH426" s="2"/>
      <c r="AI426" s="2"/>
      <c r="AJ426" s="2"/>
      <c r="AK426" s="2"/>
      <c r="AL426" s="2"/>
      <c r="AM426" s="2"/>
      <c r="AN426" s="2"/>
      <c r="AO426" s="2"/>
      <c r="AP426" s="2"/>
      <c r="AQ426" s="2"/>
      <c r="AR426" s="2"/>
      <c r="AS426" s="2"/>
      <c r="AT426" s="2"/>
      <c r="AU426" s="2"/>
    </row>
    <row r="427" spans="1:47" ht="24" customHeight="1" thickBot="1" x14ac:dyDescent="0.3">
      <c r="A427" s="588"/>
      <c r="B427" s="364"/>
      <c r="C427" s="364"/>
      <c r="D427" s="364"/>
      <c r="E427" s="364"/>
      <c r="F427" s="364"/>
      <c r="G427" s="364"/>
      <c r="H427" s="364"/>
      <c r="I427" s="364"/>
      <c r="J427" s="364"/>
      <c r="K427" s="364"/>
      <c r="L427" s="365"/>
      <c r="M427" s="365"/>
      <c r="N427" s="364"/>
      <c r="O427" s="364"/>
      <c r="P427" s="366"/>
      <c r="Q427" s="526" t="s">
        <v>603</v>
      </c>
      <c r="R427" s="527"/>
      <c r="S427" s="527"/>
      <c r="T427" s="527"/>
      <c r="U427" s="527"/>
      <c r="V427" s="527"/>
      <c r="W427" s="527"/>
      <c r="X427" s="527"/>
      <c r="Y427" s="527"/>
      <c r="Z427" s="367" t="s">
        <v>187</v>
      </c>
      <c r="AA427" s="183">
        <f>SUM(AA370:AA426)</f>
        <v>658.64150400000005</v>
      </c>
      <c r="AB427" s="529"/>
      <c r="AC427" s="530"/>
      <c r="AD427" s="530"/>
      <c r="AE427" s="531"/>
      <c r="AF427" s="2"/>
      <c r="AG427" s="2"/>
      <c r="AH427" s="2"/>
      <c r="AI427" s="2"/>
      <c r="AJ427" s="2"/>
      <c r="AK427" s="2"/>
      <c r="AL427" s="2"/>
      <c r="AM427" s="2"/>
      <c r="AN427" s="2"/>
      <c r="AO427" s="2"/>
      <c r="AP427" s="2"/>
      <c r="AQ427" s="2"/>
      <c r="AR427" s="2"/>
      <c r="AS427" s="2"/>
      <c r="AT427" s="2"/>
      <c r="AU427" s="2"/>
    </row>
    <row r="428" spans="1:47" ht="54" customHeight="1" x14ac:dyDescent="0.25">
      <c r="A428" s="582" t="s">
        <v>604</v>
      </c>
      <c r="B428" s="438" t="s">
        <v>46</v>
      </c>
      <c r="C428" s="440" t="s">
        <v>47</v>
      </c>
      <c r="D428" s="440" t="s">
        <v>48</v>
      </c>
      <c r="E428" s="440" t="s">
        <v>49</v>
      </c>
      <c r="F428" s="442" t="s">
        <v>50</v>
      </c>
      <c r="G428" s="440" t="s">
        <v>51</v>
      </c>
      <c r="H428" s="440" t="s">
        <v>52</v>
      </c>
      <c r="I428" s="440" t="s">
        <v>605</v>
      </c>
      <c r="J428" s="440" t="s">
        <v>606</v>
      </c>
      <c r="K428" s="440" t="s">
        <v>607</v>
      </c>
      <c r="L428" s="458">
        <v>432</v>
      </c>
      <c r="M428" s="458">
        <v>390</v>
      </c>
      <c r="N428" s="460" t="s">
        <v>608</v>
      </c>
      <c r="O428" s="460" t="s">
        <v>609</v>
      </c>
      <c r="P428" s="459" t="s">
        <v>610</v>
      </c>
      <c r="Q428" s="16" t="s">
        <v>76</v>
      </c>
      <c r="R428" s="321" t="s">
        <v>77</v>
      </c>
      <c r="S428" s="137"/>
      <c r="T428" s="69" t="s">
        <v>61</v>
      </c>
      <c r="U428" s="70" t="s">
        <v>62</v>
      </c>
      <c r="V428" s="138"/>
      <c r="W428" s="139"/>
      <c r="X428" s="23"/>
      <c r="Y428" s="23" t="str">
        <f t="shared" ref="Y428:Y447" si="39">IF(V428=0," ",V428*X428)</f>
        <v xml:space="preserve"> </v>
      </c>
      <c r="Z428" s="23" t="str">
        <f t="shared" ref="Z428:Z431" si="40">IF(V428=0," ",(Y428*12%)+Y428)</f>
        <v xml:space="preserve"> </v>
      </c>
      <c r="AA428" s="24">
        <f>SUM(Z429:Z432)</f>
        <v>21.540863999999999</v>
      </c>
      <c r="AB428" s="140"/>
      <c r="AC428" s="25"/>
      <c r="AD428" s="25"/>
      <c r="AE428" s="488"/>
      <c r="AF428" s="2"/>
      <c r="AG428" s="2"/>
      <c r="AH428" s="2"/>
      <c r="AI428" s="2"/>
      <c r="AJ428" s="2"/>
      <c r="AK428" s="2"/>
      <c r="AL428" s="2"/>
      <c r="AM428" s="2"/>
      <c r="AN428" s="2"/>
      <c r="AO428" s="2"/>
      <c r="AP428" s="2"/>
      <c r="AQ428" s="2"/>
      <c r="AR428" s="2"/>
      <c r="AS428" s="2"/>
      <c r="AT428" s="2"/>
      <c r="AU428" s="2"/>
    </row>
    <row r="429" spans="1:47" ht="54" customHeight="1" x14ac:dyDescent="0.25">
      <c r="A429" s="589"/>
      <c r="B429" s="433"/>
      <c r="C429" s="436"/>
      <c r="D429" s="436"/>
      <c r="E429" s="436"/>
      <c r="F429" s="436"/>
      <c r="G429" s="436"/>
      <c r="H429" s="436"/>
      <c r="I429" s="436"/>
      <c r="J429" s="436"/>
      <c r="K429" s="436"/>
      <c r="L429" s="430"/>
      <c r="M429" s="430"/>
      <c r="N429" s="436"/>
      <c r="O429" s="436"/>
      <c r="P429" s="451"/>
      <c r="Q429" s="45"/>
      <c r="R429" s="311" t="s">
        <v>611</v>
      </c>
      <c r="S429" s="147"/>
      <c r="T429" s="147"/>
      <c r="U429" s="147"/>
      <c r="V429" s="157">
        <v>5</v>
      </c>
      <c r="W429" s="46" t="s">
        <v>79</v>
      </c>
      <c r="X429" s="47">
        <v>1.496</v>
      </c>
      <c r="Y429" s="68">
        <f t="shared" si="39"/>
        <v>7.48</v>
      </c>
      <c r="Z429" s="68">
        <f t="shared" si="40"/>
        <v>8.377600000000001</v>
      </c>
      <c r="AA429" s="34"/>
      <c r="AB429" s="48"/>
      <c r="AC429" s="170" t="s">
        <v>63</v>
      </c>
      <c r="AD429" s="170"/>
      <c r="AE429" s="489"/>
      <c r="AF429" s="2"/>
      <c r="AG429" s="2"/>
      <c r="AH429" s="2"/>
      <c r="AI429" s="2"/>
      <c r="AJ429" s="2"/>
      <c r="AK429" s="2"/>
      <c r="AL429" s="2"/>
      <c r="AM429" s="2"/>
      <c r="AN429" s="2"/>
      <c r="AO429" s="2"/>
      <c r="AP429" s="2"/>
      <c r="AQ429" s="2"/>
      <c r="AR429" s="2"/>
      <c r="AS429" s="2"/>
      <c r="AT429" s="2"/>
      <c r="AU429" s="2"/>
    </row>
    <row r="430" spans="1:47" ht="54" customHeight="1" x14ac:dyDescent="0.25">
      <c r="A430" s="589"/>
      <c r="B430" s="433"/>
      <c r="C430" s="436"/>
      <c r="D430" s="436"/>
      <c r="E430" s="436"/>
      <c r="F430" s="436"/>
      <c r="G430" s="436"/>
      <c r="H430" s="436"/>
      <c r="I430" s="436"/>
      <c r="J430" s="436"/>
      <c r="K430" s="436"/>
      <c r="L430" s="430"/>
      <c r="M430" s="430"/>
      <c r="N430" s="436"/>
      <c r="O430" s="436"/>
      <c r="P430" s="451"/>
      <c r="Q430" s="45"/>
      <c r="R430" s="311" t="s">
        <v>612</v>
      </c>
      <c r="S430" s="147"/>
      <c r="T430" s="147"/>
      <c r="U430" s="147"/>
      <c r="V430" s="157">
        <v>3</v>
      </c>
      <c r="W430" s="46" t="s">
        <v>84</v>
      </c>
      <c r="X430" s="47">
        <v>0.2026</v>
      </c>
      <c r="Y430" s="68">
        <f t="shared" si="39"/>
        <v>0.60780000000000001</v>
      </c>
      <c r="Z430" s="68">
        <f t="shared" si="40"/>
        <v>0.68073600000000001</v>
      </c>
      <c r="AA430" s="34"/>
      <c r="AB430" s="48"/>
      <c r="AC430" s="170" t="s">
        <v>63</v>
      </c>
      <c r="AD430" s="170"/>
      <c r="AE430" s="489"/>
      <c r="AF430" s="2"/>
      <c r="AG430" s="2"/>
      <c r="AH430" s="2"/>
      <c r="AI430" s="2"/>
      <c r="AJ430" s="2"/>
      <c r="AK430" s="2"/>
      <c r="AL430" s="2"/>
      <c r="AM430" s="2"/>
      <c r="AN430" s="2"/>
      <c r="AO430" s="2"/>
      <c r="AP430" s="2"/>
      <c r="AQ430" s="2"/>
      <c r="AR430" s="2"/>
      <c r="AS430" s="2"/>
      <c r="AT430" s="2"/>
      <c r="AU430" s="2"/>
    </row>
    <row r="431" spans="1:47" ht="54" customHeight="1" x14ac:dyDescent="0.25">
      <c r="A431" s="589"/>
      <c r="B431" s="433"/>
      <c r="C431" s="436"/>
      <c r="D431" s="436"/>
      <c r="E431" s="436"/>
      <c r="F431" s="436"/>
      <c r="G431" s="436"/>
      <c r="H431" s="436"/>
      <c r="I431" s="436"/>
      <c r="J431" s="436"/>
      <c r="K431" s="436"/>
      <c r="L431" s="430"/>
      <c r="M431" s="430"/>
      <c r="N431" s="436"/>
      <c r="O431" s="436"/>
      <c r="P431" s="451"/>
      <c r="Q431" s="26"/>
      <c r="R431" s="311" t="s">
        <v>613</v>
      </c>
      <c r="S431" s="147"/>
      <c r="T431" s="147"/>
      <c r="U431" s="147"/>
      <c r="V431" s="157">
        <v>1</v>
      </c>
      <c r="W431" s="46" t="s">
        <v>84</v>
      </c>
      <c r="X431" s="47">
        <v>0.60940000000000005</v>
      </c>
      <c r="Y431" s="68">
        <f t="shared" si="39"/>
        <v>0.60940000000000005</v>
      </c>
      <c r="Z431" s="68">
        <f t="shared" si="40"/>
        <v>0.68252800000000002</v>
      </c>
      <c r="AA431" s="34"/>
      <c r="AB431" s="48"/>
      <c r="AC431" s="170" t="s">
        <v>63</v>
      </c>
      <c r="AD431" s="170"/>
      <c r="AE431" s="489"/>
      <c r="AF431" s="2"/>
      <c r="AG431" s="2"/>
      <c r="AH431" s="2"/>
      <c r="AI431" s="2"/>
      <c r="AJ431" s="2"/>
      <c r="AK431" s="2"/>
      <c r="AL431" s="2"/>
      <c r="AM431" s="2"/>
      <c r="AN431" s="2"/>
      <c r="AO431" s="2"/>
      <c r="AP431" s="2"/>
      <c r="AQ431" s="2"/>
      <c r="AR431" s="2"/>
      <c r="AS431" s="2"/>
      <c r="AT431" s="2"/>
      <c r="AU431" s="2"/>
    </row>
    <row r="432" spans="1:47" ht="54" customHeight="1" x14ac:dyDescent="0.25">
      <c r="A432" s="589"/>
      <c r="B432" s="439"/>
      <c r="C432" s="441"/>
      <c r="D432" s="441"/>
      <c r="E432" s="441"/>
      <c r="F432" s="441"/>
      <c r="G432" s="441"/>
      <c r="H432" s="441"/>
      <c r="I432" s="441"/>
      <c r="J432" s="441"/>
      <c r="K432" s="441"/>
      <c r="L432" s="431"/>
      <c r="M432" s="431"/>
      <c r="N432" s="436"/>
      <c r="O432" s="436"/>
      <c r="P432" s="452"/>
      <c r="Q432" s="102"/>
      <c r="R432" s="355" t="s">
        <v>614</v>
      </c>
      <c r="S432" s="356"/>
      <c r="T432" s="356"/>
      <c r="U432" s="356"/>
      <c r="V432" s="357">
        <v>4</v>
      </c>
      <c r="W432" s="358" t="s">
        <v>79</v>
      </c>
      <c r="X432" s="345">
        <v>2.95</v>
      </c>
      <c r="Y432" s="346">
        <f t="shared" si="39"/>
        <v>11.8</v>
      </c>
      <c r="Z432" s="346">
        <f>IF(V432=0," ",(Y432))</f>
        <v>11.8</v>
      </c>
      <c r="AA432" s="347"/>
      <c r="AB432" s="359"/>
      <c r="AC432" s="348" t="s">
        <v>63</v>
      </c>
      <c r="AD432" s="348"/>
      <c r="AE432" s="490"/>
      <c r="AF432" s="2"/>
      <c r="AG432" s="2"/>
      <c r="AH432" s="2"/>
      <c r="AI432" s="2"/>
      <c r="AJ432" s="2"/>
      <c r="AK432" s="2"/>
      <c r="AL432" s="2"/>
      <c r="AM432" s="2"/>
      <c r="AN432" s="2"/>
      <c r="AO432" s="2"/>
      <c r="AP432" s="2"/>
      <c r="AQ432" s="2"/>
      <c r="AR432" s="2"/>
      <c r="AS432" s="2"/>
      <c r="AT432" s="2"/>
      <c r="AU432" s="2"/>
    </row>
    <row r="433" spans="1:47" ht="25.5" customHeight="1" x14ac:dyDescent="0.25">
      <c r="A433" s="589"/>
      <c r="B433" s="432" t="s">
        <v>46</v>
      </c>
      <c r="C433" s="435" t="s">
        <v>47</v>
      </c>
      <c r="D433" s="435" t="s">
        <v>48</v>
      </c>
      <c r="E433" s="435" t="s">
        <v>49</v>
      </c>
      <c r="F433" s="449" t="s">
        <v>50</v>
      </c>
      <c r="G433" s="435" t="s">
        <v>51</v>
      </c>
      <c r="H433" s="435" t="s">
        <v>52</v>
      </c>
      <c r="I433" s="435" t="s">
        <v>615</v>
      </c>
      <c r="J433" s="435" t="s">
        <v>616</v>
      </c>
      <c r="K433" s="435" t="s">
        <v>617</v>
      </c>
      <c r="L433" s="445">
        <v>977</v>
      </c>
      <c r="M433" s="445">
        <v>814</v>
      </c>
      <c r="N433" s="447" t="s">
        <v>618</v>
      </c>
      <c r="O433" s="447" t="s">
        <v>619</v>
      </c>
      <c r="P433" s="453" t="s">
        <v>610</v>
      </c>
      <c r="Q433" s="37" t="s">
        <v>76</v>
      </c>
      <c r="R433" s="310" t="s">
        <v>77</v>
      </c>
      <c r="S433" s="38"/>
      <c r="T433" s="39" t="s">
        <v>61</v>
      </c>
      <c r="U433" s="40" t="s">
        <v>62</v>
      </c>
      <c r="V433" s="41"/>
      <c r="W433" s="42"/>
      <c r="X433" s="115"/>
      <c r="Y433" s="115" t="str">
        <f t="shared" si="39"/>
        <v xml:space="preserve"> </v>
      </c>
      <c r="Z433" s="115" t="str">
        <f t="shared" ref="Z433:Z436" si="41">IF(V433=0," ",(Y433*12%)+Y433)</f>
        <v xml:space="preserve"> </v>
      </c>
      <c r="AA433" s="43">
        <f>SUM(Z434:Z437)</f>
        <v>18.590864000000003</v>
      </c>
      <c r="AB433" s="141"/>
      <c r="AC433" s="44"/>
      <c r="AD433" s="44"/>
      <c r="AE433" s="523"/>
      <c r="AF433" s="2"/>
      <c r="AG433" s="2"/>
      <c r="AH433" s="2"/>
      <c r="AI433" s="2"/>
      <c r="AJ433" s="2"/>
      <c r="AK433" s="2"/>
      <c r="AL433" s="2"/>
      <c r="AM433" s="2"/>
      <c r="AN433" s="2"/>
      <c r="AO433" s="2"/>
      <c r="AP433" s="2"/>
      <c r="AQ433" s="2"/>
      <c r="AR433" s="2"/>
      <c r="AS433" s="2"/>
      <c r="AT433" s="2"/>
      <c r="AU433" s="2"/>
    </row>
    <row r="434" spans="1:47" ht="25.5" customHeight="1" x14ac:dyDescent="0.25">
      <c r="A434" s="589"/>
      <c r="B434" s="433"/>
      <c r="C434" s="436"/>
      <c r="D434" s="436"/>
      <c r="E434" s="436"/>
      <c r="F434" s="436"/>
      <c r="G434" s="436"/>
      <c r="H434" s="436"/>
      <c r="I434" s="436"/>
      <c r="J434" s="436"/>
      <c r="K434" s="436"/>
      <c r="L434" s="430"/>
      <c r="M434" s="430"/>
      <c r="N434" s="436"/>
      <c r="O434" s="436"/>
      <c r="P434" s="451"/>
      <c r="Q434" s="45"/>
      <c r="R434" s="311" t="s">
        <v>620</v>
      </c>
      <c r="S434" s="147"/>
      <c r="T434" s="147"/>
      <c r="U434" s="147"/>
      <c r="V434" s="157">
        <v>5</v>
      </c>
      <c r="W434" s="46" t="s">
        <v>79</v>
      </c>
      <c r="X434" s="47">
        <v>1.496</v>
      </c>
      <c r="Y434" s="68">
        <f t="shared" si="39"/>
        <v>7.48</v>
      </c>
      <c r="Z434" s="68">
        <f t="shared" si="41"/>
        <v>8.377600000000001</v>
      </c>
      <c r="AA434" s="34"/>
      <c r="AB434" s="48"/>
      <c r="AC434" s="170" t="s">
        <v>63</v>
      </c>
      <c r="AD434" s="170"/>
      <c r="AE434" s="489"/>
      <c r="AF434" s="2"/>
      <c r="AG434" s="2"/>
      <c r="AH434" s="2"/>
      <c r="AI434" s="2"/>
      <c r="AJ434" s="2"/>
      <c r="AK434" s="2"/>
      <c r="AL434" s="2"/>
      <c r="AM434" s="2"/>
      <c r="AN434" s="2"/>
      <c r="AO434" s="2"/>
      <c r="AP434" s="2"/>
      <c r="AQ434" s="2"/>
      <c r="AR434" s="2"/>
      <c r="AS434" s="2"/>
      <c r="AT434" s="2"/>
      <c r="AU434" s="2"/>
    </row>
    <row r="435" spans="1:47" ht="25.5" customHeight="1" x14ac:dyDescent="0.25">
      <c r="A435" s="589"/>
      <c r="B435" s="433"/>
      <c r="C435" s="436"/>
      <c r="D435" s="436"/>
      <c r="E435" s="436"/>
      <c r="F435" s="436"/>
      <c r="G435" s="436"/>
      <c r="H435" s="436"/>
      <c r="I435" s="436"/>
      <c r="J435" s="436"/>
      <c r="K435" s="436"/>
      <c r="L435" s="430"/>
      <c r="M435" s="430"/>
      <c r="N435" s="436"/>
      <c r="O435" s="436"/>
      <c r="P435" s="451"/>
      <c r="Q435" s="45"/>
      <c r="R435" s="311" t="s">
        <v>621</v>
      </c>
      <c r="S435" s="147"/>
      <c r="T435" s="147"/>
      <c r="U435" s="147"/>
      <c r="V435" s="157">
        <v>3</v>
      </c>
      <c r="W435" s="46" t="s">
        <v>84</v>
      </c>
      <c r="X435" s="47">
        <v>0.2026</v>
      </c>
      <c r="Y435" s="68">
        <f t="shared" si="39"/>
        <v>0.60780000000000001</v>
      </c>
      <c r="Z435" s="68">
        <f t="shared" si="41"/>
        <v>0.68073600000000001</v>
      </c>
      <c r="AA435" s="34"/>
      <c r="AB435" s="48"/>
      <c r="AC435" s="170" t="s">
        <v>63</v>
      </c>
      <c r="AD435" s="170"/>
      <c r="AE435" s="489"/>
      <c r="AF435" s="2"/>
      <c r="AG435" s="2"/>
      <c r="AH435" s="2"/>
      <c r="AI435" s="2"/>
      <c r="AJ435" s="2"/>
      <c r="AK435" s="2"/>
      <c r="AL435" s="2"/>
      <c r="AM435" s="2"/>
      <c r="AN435" s="2"/>
      <c r="AO435" s="2"/>
      <c r="AP435" s="2"/>
      <c r="AQ435" s="2"/>
      <c r="AR435" s="2"/>
      <c r="AS435" s="2"/>
      <c r="AT435" s="2"/>
      <c r="AU435" s="2"/>
    </row>
    <row r="436" spans="1:47" ht="25.5" customHeight="1" x14ac:dyDescent="0.25">
      <c r="A436" s="590"/>
      <c r="B436" s="433"/>
      <c r="C436" s="436"/>
      <c r="D436" s="436"/>
      <c r="E436" s="436"/>
      <c r="F436" s="436"/>
      <c r="G436" s="436"/>
      <c r="H436" s="436"/>
      <c r="I436" s="436"/>
      <c r="J436" s="436"/>
      <c r="K436" s="436"/>
      <c r="L436" s="430"/>
      <c r="M436" s="430"/>
      <c r="N436" s="436"/>
      <c r="O436" s="436"/>
      <c r="P436" s="451"/>
      <c r="Q436" s="26"/>
      <c r="R436" s="311" t="s">
        <v>622</v>
      </c>
      <c r="S436" s="147"/>
      <c r="T436" s="147"/>
      <c r="U436" s="147"/>
      <c r="V436" s="157">
        <v>1</v>
      </c>
      <c r="W436" s="46" t="s">
        <v>84</v>
      </c>
      <c r="X436" s="47">
        <v>0.60940000000000005</v>
      </c>
      <c r="Y436" s="68">
        <f t="shared" si="39"/>
        <v>0.60940000000000005</v>
      </c>
      <c r="Z436" s="68">
        <f t="shared" si="41"/>
        <v>0.68252800000000002</v>
      </c>
      <c r="AA436" s="34"/>
      <c r="AB436" s="48"/>
      <c r="AC436" s="170" t="s">
        <v>63</v>
      </c>
      <c r="AD436" s="170"/>
      <c r="AE436" s="489"/>
      <c r="AF436" s="2"/>
      <c r="AG436" s="2"/>
      <c r="AH436" s="2"/>
      <c r="AI436" s="2"/>
      <c r="AJ436" s="2"/>
      <c r="AK436" s="2"/>
      <c r="AL436" s="2"/>
      <c r="AM436" s="2"/>
      <c r="AN436" s="2"/>
      <c r="AO436" s="2"/>
      <c r="AP436" s="2"/>
      <c r="AQ436" s="2"/>
      <c r="AR436" s="2"/>
      <c r="AS436" s="2"/>
      <c r="AT436" s="2"/>
      <c r="AU436" s="2"/>
    </row>
    <row r="437" spans="1:47" ht="25.5" customHeight="1" x14ac:dyDescent="0.25">
      <c r="A437" s="591" t="s">
        <v>604</v>
      </c>
      <c r="B437" s="434"/>
      <c r="C437" s="437"/>
      <c r="D437" s="437"/>
      <c r="E437" s="437"/>
      <c r="F437" s="437"/>
      <c r="G437" s="437"/>
      <c r="H437" s="437"/>
      <c r="I437" s="437"/>
      <c r="J437" s="437"/>
      <c r="K437" s="437"/>
      <c r="L437" s="446"/>
      <c r="M437" s="446"/>
      <c r="N437" s="437"/>
      <c r="O437" s="437"/>
      <c r="P437" s="454"/>
      <c r="Q437" s="49"/>
      <c r="R437" s="312" t="s">
        <v>623</v>
      </c>
      <c r="S437" s="50"/>
      <c r="T437" s="50"/>
      <c r="U437" s="50"/>
      <c r="V437" s="51">
        <v>3</v>
      </c>
      <c r="W437" s="52" t="s">
        <v>79</v>
      </c>
      <c r="X437" s="53">
        <v>2.95</v>
      </c>
      <c r="Y437" s="54">
        <f t="shared" si="39"/>
        <v>8.8500000000000014</v>
      </c>
      <c r="Z437" s="54">
        <f>IF(V437=0," ",(Y437))</f>
        <v>8.8500000000000014</v>
      </c>
      <c r="AA437" s="55"/>
      <c r="AB437" s="56"/>
      <c r="AC437" s="57" t="s">
        <v>63</v>
      </c>
      <c r="AD437" s="57"/>
      <c r="AE437" s="524"/>
      <c r="AF437" s="2"/>
      <c r="AG437" s="2"/>
      <c r="AH437" s="2"/>
      <c r="AI437" s="2"/>
      <c r="AJ437" s="2"/>
      <c r="AK437" s="2"/>
      <c r="AL437" s="2"/>
      <c r="AM437" s="2"/>
      <c r="AN437" s="2"/>
      <c r="AO437" s="2"/>
      <c r="AP437" s="2"/>
      <c r="AQ437" s="2"/>
      <c r="AR437" s="2"/>
      <c r="AS437" s="2"/>
      <c r="AT437" s="2"/>
      <c r="AU437" s="2"/>
    </row>
    <row r="438" spans="1:47" ht="25.5" customHeight="1" x14ac:dyDescent="0.25">
      <c r="A438" s="589"/>
      <c r="B438" s="443" t="s">
        <v>46</v>
      </c>
      <c r="C438" s="444" t="s">
        <v>47</v>
      </c>
      <c r="D438" s="444" t="s">
        <v>48</v>
      </c>
      <c r="E438" s="444" t="s">
        <v>49</v>
      </c>
      <c r="F438" s="448" t="s">
        <v>50</v>
      </c>
      <c r="G438" s="444" t="s">
        <v>51</v>
      </c>
      <c r="H438" s="444" t="s">
        <v>52</v>
      </c>
      <c r="I438" s="444" t="s">
        <v>624</v>
      </c>
      <c r="J438" s="444" t="s">
        <v>625</v>
      </c>
      <c r="K438" s="444" t="s">
        <v>626</v>
      </c>
      <c r="L438" s="429">
        <v>183</v>
      </c>
      <c r="M438" s="429">
        <v>150</v>
      </c>
      <c r="N438" s="456" t="s">
        <v>627</v>
      </c>
      <c r="O438" s="456" t="s">
        <v>628</v>
      </c>
      <c r="P438" s="450" t="s">
        <v>629</v>
      </c>
      <c r="Q438" s="58" t="s">
        <v>76</v>
      </c>
      <c r="R438" s="317" t="s">
        <v>77</v>
      </c>
      <c r="S438" s="97"/>
      <c r="T438" s="98" t="s">
        <v>61</v>
      </c>
      <c r="U438" s="99" t="s">
        <v>62</v>
      </c>
      <c r="V438" s="100"/>
      <c r="W438" s="65"/>
      <c r="X438" s="63"/>
      <c r="Y438" s="63" t="str">
        <f t="shared" si="39"/>
        <v xml:space="preserve"> </v>
      </c>
      <c r="Z438" s="63" t="str">
        <f t="shared" ref="Z438:Z441" si="42">IF(V438=0," ",(Y438*12%)+Y438)</f>
        <v xml:space="preserve"> </v>
      </c>
      <c r="AA438" s="64">
        <f>SUM(Z439:Z442)</f>
        <v>12.062912000000001</v>
      </c>
      <c r="AB438" s="144"/>
      <c r="AC438" s="66"/>
      <c r="AD438" s="66"/>
      <c r="AE438" s="525"/>
      <c r="AF438" s="2"/>
      <c r="AG438" s="2"/>
      <c r="AH438" s="2"/>
      <c r="AI438" s="2"/>
      <c r="AJ438" s="2"/>
      <c r="AK438" s="2"/>
      <c r="AL438" s="2"/>
      <c r="AM438" s="2"/>
      <c r="AN438" s="2"/>
      <c r="AO438" s="2"/>
      <c r="AP438" s="2"/>
      <c r="AQ438" s="2"/>
      <c r="AR438" s="2"/>
      <c r="AS438" s="2"/>
      <c r="AT438" s="2"/>
      <c r="AU438" s="2"/>
    </row>
    <row r="439" spans="1:47" ht="25.5" customHeight="1" x14ac:dyDescent="0.25">
      <c r="A439" s="589"/>
      <c r="B439" s="433"/>
      <c r="C439" s="436"/>
      <c r="D439" s="436"/>
      <c r="E439" s="436"/>
      <c r="F439" s="436"/>
      <c r="G439" s="436"/>
      <c r="H439" s="436"/>
      <c r="I439" s="436"/>
      <c r="J439" s="436"/>
      <c r="K439" s="436"/>
      <c r="L439" s="430"/>
      <c r="M439" s="430"/>
      <c r="N439" s="436"/>
      <c r="O439" s="436"/>
      <c r="P439" s="451"/>
      <c r="Q439" s="45"/>
      <c r="R439" s="311" t="s">
        <v>630</v>
      </c>
      <c r="S439" s="147"/>
      <c r="T439" s="147"/>
      <c r="U439" s="147"/>
      <c r="V439" s="157">
        <v>3</v>
      </c>
      <c r="W439" s="46" t="s">
        <v>79</v>
      </c>
      <c r="X439" s="47">
        <v>1.496</v>
      </c>
      <c r="Y439" s="68">
        <f t="shared" si="39"/>
        <v>4.4879999999999995</v>
      </c>
      <c r="Z439" s="68">
        <f t="shared" si="42"/>
        <v>5.0265599999999999</v>
      </c>
      <c r="AA439" s="34"/>
      <c r="AB439" s="48"/>
      <c r="AC439" s="170" t="s">
        <v>63</v>
      </c>
      <c r="AD439" s="170"/>
      <c r="AE439" s="489"/>
      <c r="AF439" s="2"/>
      <c r="AG439" s="2"/>
      <c r="AH439" s="2"/>
      <c r="AI439" s="2"/>
      <c r="AJ439" s="2"/>
      <c r="AK439" s="2"/>
      <c r="AL439" s="2"/>
      <c r="AM439" s="2"/>
      <c r="AN439" s="2"/>
      <c r="AO439" s="2"/>
      <c r="AP439" s="2"/>
      <c r="AQ439" s="2"/>
      <c r="AR439" s="2"/>
      <c r="AS439" s="2"/>
      <c r="AT439" s="2"/>
      <c r="AU439" s="2"/>
    </row>
    <row r="440" spans="1:47" ht="25.5" customHeight="1" x14ac:dyDescent="0.25">
      <c r="A440" s="589"/>
      <c r="B440" s="433"/>
      <c r="C440" s="436"/>
      <c r="D440" s="436"/>
      <c r="E440" s="436"/>
      <c r="F440" s="436"/>
      <c r="G440" s="436"/>
      <c r="H440" s="436"/>
      <c r="I440" s="436"/>
      <c r="J440" s="436"/>
      <c r="K440" s="436"/>
      <c r="L440" s="430"/>
      <c r="M440" s="430"/>
      <c r="N440" s="436"/>
      <c r="O440" s="436"/>
      <c r="P440" s="451"/>
      <c r="Q440" s="45"/>
      <c r="R440" s="311" t="s">
        <v>631</v>
      </c>
      <c r="S440" s="147"/>
      <c r="T440" s="147"/>
      <c r="U440" s="147"/>
      <c r="V440" s="157">
        <v>2</v>
      </c>
      <c r="W440" s="46" t="s">
        <v>84</v>
      </c>
      <c r="X440" s="47">
        <v>0.2026</v>
      </c>
      <c r="Y440" s="68">
        <f t="shared" si="39"/>
        <v>0.4052</v>
      </c>
      <c r="Z440" s="68">
        <f t="shared" si="42"/>
        <v>0.45382400000000001</v>
      </c>
      <c r="AA440" s="34"/>
      <c r="AB440" s="48"/>
      <c r="AC440" s="170" t="s">
        <v>63</v>
      </c>
      <c r="AD440" s="170"/>
      <c r="AE440" s="489"/>
      <c r="AF440" s="2"/>
      <c r="AG440" s="2"/>
      <c r="AH440" s="2"/>
      <c r="AI440" s="2"/>
      <c r="AJ440" s="2"/>
      <c r="AK440" s="2"/>
      <c r="AL440" s="2"/>
      <c r="AM440" s="2"/>
      <c r="AN440" s="2"/>
      <c r="AO440" s="2"/>
      <c r="AP440" s="2"/>
      <c r="AQ440" s="2"/>
      <c r="AR440" s="2"/>
      <c r="AS440" s="2"/>
      <c r="AT440" s="2"/>
      <c r="AU440" s="2"/>
    </row>
    <row r="441" spans="1:47" ht="25.5" customHeight="1" x14ac:dyDescent="0.25">
      <c r="A441" s="589"/>
      <c r="B441" s="433"/>
      <c r="C441" s="436"/>
      <c r="D441" s="436"/>
      <c r="E441" s="436"/>
      <c r="F441" s="436"/>
      <c r="G441" s="436"/>
      <c r="H441" s="436"/>
      <c r="I441" s="436"/>
      <c r="J441" s="436"/>
      <c r="K441" s="436"/>
      <c r="L441" s="430"/>
      <c r="M441" s="430"/>
      <c r="N441" s="436"/>
      <c r="O441" s="436"/>
      <c r="P441" s="451"/>
      <c r="Q441" s="26"/>
      <c r="R441" s="311" t="s">
        <v>632</v>
      </c>
      <c r="S441" s="147"/>
      <c r="T441" s="147"/>
      <c r="U441" s="147"/>
      <c r="V441" s="157">
        <v>1</v>
      </c>
      <c r="W441" s="46" t="s">
        <v>84</v>
      </c>
      <c r="X441" s="47">
        <v>0.60940000000000005</v>
      </c>
      <c r="Y441" s="68">
        <f t="shared" si="39"/>
        <v>0.60940000000000005</v>
      </c>
      <c r="Z441" s="68">
        <f t="shared" si="42"/>
        <v>0.68252800000000002</v>
      </c>
      <c r="AA441" s="34"/>
      <c r="AB441" s="48"/>
      <c r="AC441" s="170" t="s">
        <v>63</v>
      </c>
      <c r="AD441" s="170"/>
      <c r="AE441" s="489"/>
      <c r="AF441" s="2"/>
      <c r="AG441" s="2"/>
      <c r="AH441" s="2"/>
      <c r="AI441" s="2"/>
      <c r="AJ441" s="2"/>
      <c r="AK441" s="2"/>
      <c r="AL441" s="2"/>
      <c r="AM441" s="2"/>
      <c r="AN441" s="2"/>
      <c r="AO441" s="2"/>
      <c r="AP441" s="2"/>
      <c r="AQ441" s="2"/>
      <c r="AR441" s="2"/>
      <c r="AS441" s="2"/>
      <c r="AT441" s="2"/>
      <c r="AU441" s="2"/>
    </row>
    <row r="442" spans="1:47" ht="25.5" customHeight="1" x14ac:dyDescent="0.25">
      <c r="A442" s="589"/>
      <c r="B442" s="439"/>
      <c r="C442" s="441"/>
      <c r="D442" s="441"/>
      <c r="E442" s="441"/>
      <c r="F442" s="441"/>
      <c r="G442" s="441"/>
      <c r="H442" s="441"/>
      <c r="I442" s="441"/>
      <c r="J442" s="441"/>
      <c r="K442" s="441"/>
      <c r="L442" s="431"/>
      <c r="M442" s="431"/>
      <c r="N442" s="436"/>
      <c r="O442" s="436"/>
      <c r="P442" s="452"/>
      <c r="Q442" s="102"/>
      <c r="R442" s="355" t="s">
        <v>633</v>
      </c>
      <c r="S442" s="356"/>
      <c r="T442" s="356"/>
      <c r="U442" s="356"/>
      <c r="V442" s="357">
        <v>2</v>
      </c>
      <c r="W442" s="358" t="s">
        <v>79</v>
      </c>
      <c r="X442" s="345">
        <v>2.95</v>
      </c>
      <c r="Y442" s="346">
        <f t="shared" si="39"/>
        <v>5.9</v>
      </c>
      <c r="Z442" s="346">
        <f>IF(V442=0," ",(Y442))</f>
        <v>5.9</v>
      </c>
      <c r="AA442" s="347"/>
      <c r="AB442" s="359"/>
      <c r="AC442" s="348" t="s">
        <v>63</v>
      </c>
      <c r="AD442" s="348"/>
      <c r="AE442" s="490"/>
      <c r="AF442" s="2"/>
      <c r="AG442" s="2"/>
      <c r="AH442" s="2"/>
      <c r="AI442" s="2"/>
      <c r="AJ442" s="2"/>
      <c r="AK442" s="2"/>
      <c r="AL442" s="2"/>
      <c r="AM442" s="2"/>
      <c r="AN442" s="2"/>
      <c r="AO442" s="2"/>
      <c r="AP442" s="2"/>
      <c r="AQ442" s="2"/>
      <c r="AR442" s="2"/>
      <c r="AS442" s="2"/>
      <c r="AT442" s="2"/>
      <c r="AU442" s="2"/>
    </row>
    <row r="443" spans="1:47" ht="25.5" customHeight="1" x14ac:dyDescent="0.25">
      <c r="A443" s="589"/>
      <c r="B443" s="432" t="s">
        <v>46</v>
      </c>
      <c r="C443" s="435" t="s">
        <v>47</v>
      </c>
      <c r="D443" s="435" t="s">
        <v>48</v>
      </c>
      <c r="E443" s="435" t="s">
        <v>49</v>
      </c>
      <c r="F443" s="449" t="s">
        <v>50</v>
      </c>
      <c r="G443" s="435" t="s">
        <v>51</v>
      </c>
      <c r="H443" s="435" t="s">
        <v>52</v>
      </c>
      <c r="I443" s="435" t="s">
        <v>634</v>
      </c>
      <c r="J443" s="435" t="s">
        <v>635</v>
      </c>
      <c r="K443" s="435" t="s">
        <v>636</v>
      </c>
      <c r="L443" s="445">
        <v>17</v>
      </c>
      <c r="M443" s="445">
        <v>12</v>
      </c>
      <c r="N443" s="435" t="s">
        <v>637</v>
      </c>
      <c r="O443" s="447" t="s">
        <v>638</v>
      </c>
      <c r="P443" s="453" t="s">
        <v>639</v>
      </c>
      <c r="Q443" s="37" t="s">
        <v>76</v>
      </c>
      <c r="R443" s="310" t="s">
        <v>77</v>
      </c>
      <c r="S443" s="38"/>
      <c r="T443" s="39" t="s">
        <v>61</v>
      </c>
      <c r="U443" s="40" t="s">
        <v>62</v>
      </c>
      <c r="V443" s="41"/>
      <c r="W443" s="42"/>
      <c r="X443" s="115"/>
      <c r="Y443" s="115" t="str">
        <f t="shared" si="39"/>
        <v xml:space="preserve"> </v>
      </c>
      <c r="Z443" s="115" t="str">
        <f t="shared" ref="Z443:Z446" si="43">IF(V443=0," ",(Y443*12%)+Y443)</f>
        <v xml:space="preserve"> </v>
      </c>
      <c r="AA443" s="43">
        <f>SUM(Z444:Z447)</f>
        <v>13.180527999999999</v>
      </c>
      <c r="AB443" s="141"/>
      <c r="AC443" s="44"/>
      <c r="AD443" s="44"/>
      <c r="AE443" s="523"/>
      <c r="AF443" s="2"/>
      <c r="AG443" s="2"/>
      <c r="AH443" s="2"/>
      <c r="AI443" s="2"/>
      <c r="AJ443" s="2"/>
      <c r="AK443" s="2"/>
      <c r="AL443" s="2"/>
      <c r="AM443" s="2"/>
      <c r="AN443" s="2"/>
      <c r="AO443" s="2"/>
      <c r="AP443" s="2"/>
      <c r="AQ443" s="2"/>
      <c r="AR443" s="2"/>
      <c r="AS443" s="2"/>
      <c r="AT443" s="2"/>
      <c r="AU443" s="2"/>
    </row>
    <row r="444" spans="1:47" ht="25.5" customHeight="1" x14ac:dyDescent="0.25">
      <c r="A444" s="589"/>
      <c r="B444" s="433"/>
      <c r="C444" s="436"/>
      <c r="D444" s="436"/>
      <c r="E444" s="436"/>
      <c r="F444" s="436"/>
      <c r="G444" s="436"/>
      <c r="H444" s="436"/>
      <c r="I444" s="436"/>
      <c r="J444" s="436"/>
      <c r="K444" s="436"/>
      <c r="L444" s="430"/>
      <c r="M444" s="430"/>
      <c r="N444" s="436"/>
      <c r="O444" s="436"/>
      <c r="P444" s="451"/>
      <c r="Q444" s="45"/>
      <c r="R444" s="311" t="s">
        <v>640</v>
      </c>
      <c r="S444" s="147"/>
      <c r="T444" s="147"/>
      <c r="U444" s="147"/>
      <c r="V444" s="157">
        <v>2</v>
      </c>
      <c r="W444" s="46" t="s">
        <v>79</v>
      </c>
      <c r="X444" s="47">
        <v>1.496</v>
      </c>
      <c r="Y444" s="68">
        <f t="shared" si="39"/>
        <v>2.992</v>
      </c>
      <c r="Z444" s="68">
        <f t="shared" si="43"/>
        <v>3.3510399999999998</v>
      </c>
      <c r="AA444" s="34"/>
      <c r="AB444" s="48"/>
      <c r="AC444" s="170" t="s">
        <v>63</v>
      </c>
      <c r="AD444" s="170"/>
      <c r="AE444" s="489"/>
      <c r="AF444" s="2"/>
      <c r="AG444" s="2"/>
      <c r="AH444" s="2"/>
      <c r="AI444" s="2"/>
      <c r="AJ444" s="2"/>
      <c r="AK444" s="2"/>
      <c r="AL444" s="2"/>
      <c r="AM444" s="2"/>
      <c r="AN444" s="2"/>
      <c r="AO444" s="2"/>
      <c r="AP444" s="2"/>
      <c r="AQ444" s="2"/>
      <c r="AR444" s="2"/>
      <c r="AS444" s="2"/>
      <c r="AT444" s="2"/>
      <c r="AU444" s="2"/>
    </row>
    <row r="445" spans="1:47" ht="25.5" customHeight="1" x14ac:dyDescent="0.25">
      <c r="A445" s="589"/>
      <c r="B445" s="433"/>
      <c r="C445" s="436"/>
      <c r="D445" s="436"/>
      <c r="E445" s="436"/>
      <c r="F445" s="436"/>
      <c r="G445" s="436"/>
      <c r="H445" s="436"/>
      <c r="I445" s="436"/>
      <c r="J445" s="436"/>
      <c r="K445" s="436"/>
      <c r="L445" s="430"/>
      <c r="M445" s="430"/>
      <c r="N445" s="436"/>
      <c r="O445" s="436"/>
      <c r="P445" s="451"/>
      <c r="Q445" s="45"/>
      <c r="R445" s="311" t="s">
        <v>641</v>
      </c>
      <c r="S445" s="147"/>
      <c r="T445" s="147"/>
      <c r="U445" s="147"/>
      <c r="V445" s="157">
        <v>2</v>
      </c>
      <c r="W445" s="46" t="s">
        <v>84</v>
      </c>
      <c r="X445" s="47">
        <v>0.2026</v>
      </c>
      <c r="Y445" s="68">
        <f t="shared" si="39"/>
        <v>0.4052</v>
      </c>
      <c r="Z445" s="68">
        <f t="shared" si="43"/>
        <v>0.45382400000000001</v>
      </c>
      <c r="AA445" s="34"/>
      <c r="AB445" s="48"/>
      <c r="AC445" s="170" t="s">
        <v>63</v>
      </c>
      <c r="AD445" s="170"/>
      <c r="AE445" s="489"/>
      <c r="AF445" s="2"/>
      <c r="AG445" s="2"/>
      <c r="AH445" s="2"/>
      <c r="AI445" s="2"/>
      <c r="AJ445" s="2"/>
      <c r="AK445" s="2"/>
      <c r="AL445" s="2"/>
      <c r="AM445" s="2"/>
      <c r="AN445" s="2"/>
      <c r="AO445" s="2"/>
      <c r="AP445" s="2"/>
      <c r="AQ445" s="2"/>
      <c r="AR445" s="2"/>
      <c r="AS445" s="2"/>
      <c r="AT445" s="2"/>
      <c r="AU445" s="2"/>
    </row>
    <row r="446" spans="1:47" ht="25.5" customHeight="1" x14ac:dyDescent="0.25">
      <c r="A446" s="589"/>
      <c r="B446" s="433"/>
      <c r="C446" s="436"/>
      <c r="D446" s="436"/>
      <c r="E446" s="436"/>
      <c r="F446" s="436"/>
      <c r="G446" s="436"/>
      <c r="H446" s="436"/>
      <c r="I446" s="436"/>
      <c r="J446" s="436"/>
      <c r="K446" s="436"/>
      <c r="L446" s="430"/>
      <c r="M446" s="430"/>
      <c r="N446" s="436"/>
      <c r="O446" s="436"/>
      <c r="P446" s="451"/>
      <c r="Q446" s="26"/>
      <c r="R446" s="311" t="s">
        <v>116</v>
      </c>
      <c r="S446" s="147"/>
      <c r="T446" s="147"/>
      <c r="U446" s="147"/>
      <c r="V446" s="157">
        <v>1</v>
      </c>
      <c r="W446" s="46" t="s">
        <v>79</v>
      </c>
      <c r="X446" s="47">
        <v>5.7371999999999996</v>
      </c>
      <c r="Y446" s="68">
        <f t="shared" si="39"/>
        <v>5.7371999999999996</v>
      </c>
      <c r="Z446" s="68">
        <f t="shared" si="43"/>
        <v>6.4256639999999994</v>
      </c>
      <c r="AA446" s="34"/>
      <c r="AB446" s="48"/>
      <c r="AC446" s="170" t="s">
        <v>63</v>
      </c>
      <c r="AD446" s="170"/>
      <c r="AE446" s="489"/>
      <c r="AF446" s="2"/>
      <c r="AG446" s="2"/>
      <c r="AH446" s="2"/>
      <c r="AI446" s="2"/>
      <c r="AJ446" s="2"/>
      <c r="AK446" s="2"/>
      <c r="AL446" s="2"/>
      <c r="AM446" s="2"/>
      <c r="AN446" s="2"/>
      <c r="AO446" s="2"/>
      <c r="AP446" s="2"/>
      <c r="AQ446" s="2"/>
      <c r="AR446" s="2"/>
      <c r="AS446" s="2"/>
      <c r="AT446" s="2"/>
      <c r="AU446" s="2"/>
    </row>
    <row r="447" spans="1:47" ht="25.5" customHeight="1" x14ac:dyDescent="0.25">
      <c r="A447" s="589"/>
      <c r="B447" s="434"/>
      <c r="C447" s="437"/>
      <c r="D447" s="437"/>
      <c r="E447" s="437"/>
      <c r="F447" s="437"/>
      <c r="G447" s="437"/>
      <c r="H447" s="437"/>
      <c r="I447" s="437"/>
      <c r="J447" s="437"/>
      <c r="K447" s="437"/>
      <c r="L447" s="446"/>
      <c r="M447" s="446"/>
      <c r="N447" s="437"/>
      <c r="O447" s="437"/>
      <c r="P447" s="454"/>
      <c r="Q447" s="49"/>
      <c r="R447" s="312" t="s">
        <v>642</v>
      </c>
      <c r="S447" s="50"/>
      <c r="T447" s="50"/>
      <c r="U447" s="50"/>
      <c r="V447" s="51">
        <v>1</v>
      </c>
      <c r="W447" s="52" t="s">
        <v>79</v>
      </c>
      <c r="X447" s="53">
        <v>2.95</v>
      </c>
      <c r="Y447" s="54">
        <f t="shared" si="39"/>
        <v>2.95</v>
      </c>
      <c r="Z447" s="54">
        <f>IF(V447=0," ",(Y447))</f>
        <v>2.95</v>
      </c>
      <c r="AA447" s="55"/>
      <c r="AB447" s="56"/>
      <c r="AC447" s="57" t="s">
        <v>63</v>
      </c>
      <c r="AD447" s="57"/>
      <c r="AE447" s="524"/>
      <c r="AF447" s="2"/>
      <c r="AG447" s="2"/>
      <c r="AH447" s="2"/>
      <c r="AI447" s="2"/>
      <c r="AJ447" s="2"/>
      <c r="AK447" s="2"/>
      <c r="AL447" s="2"/>
      <c r="AM447" s="2"/>
      <c r="AN447" s="2"/>
      <c r="AO447" s="2"/>
      <c r="AP447" s="2"/>
      <c r="AQ447" s="2"/>
      <c r="AR447" s="2"/>
      <c r="AS447" s="2"/>
      <c r="AT447" s="2"/>
      <c r="AU447" s="2"/>
    </row>
    <row r="448" spans="1:47" ht="33.75" customHeight="1" x14ac:dyDescent="0.25">
      <c r="A448" s="589"/>
      <c r="B448" s="443" t="s">
        <v>46</v>
      </c>
      <c r="C448" s="444" t="s">
        <v>47</v>
      </c>
      <c r="D448" s="444" t="s">
        <v>48</v>
      </c>
      <c r="E448" s="444" t="s">
        <v>49</v>
      </c>
      <c r="F448" s="448" t="s">
        <v>50</v>
      </c>
      <c r="G448" s="444" t="s">
        <v>51</v>
      </c>
      <c r="H448" s="444" t="s">
        <v>52</v>
      </c>
      <c r="I448" s="444" t="s">
        <v>643</v>
      </c>
      <c r="J448" s="444" t="s">
        <v>644</v>
      </c>
      <c r="K448" s="444" t="s">
        <v>645</v>
      </c>
      <c r="L448" s="457">
        <v>0</v>
      </c>
      <c r="M448" s="457">
        <v>1</v>
      </c>
      <c r="N448" s="456" t="s">
        <v>646</v>
      </c>
      <c r="O448" s="456" t="s">
        <v>647</v>
      </c>
      <c r="P448" s="450" t="s">
        <v>639</v>
      </c>
      <c r="Q448" s="58" t="s">
        <v>143</v>
      </c>
      <c r="R448" s="313" t="s">
        <v>144</v>
      </c>
      <c r="S448" s="169"/>
      <c r="T448" s="98" t="s">
        <v>61</v>
      </c>
      <c r="U448" s="99" t="s">
        <v>62</v>
      </c>
      <c r="V448" s="123"/>
      <c r="W448" s="124"/>
      <c r="X448" s="64"/>
      <c r="Y448" s="64"/>
      <c r="Z448" s="64"/>
      <c r="AA448" s="64">
        <f>SUM(Z449:Z452)</f>
        <v>26.678400000000003</v>
      </c>
      <c r="AB448" s="144"/>
      <c r="AC448" s="66"/>
      <c r="AD448" s="66"/>
      <c r="AE448" s="549" t="s">
        <v>648</v>
      </c>
      <c r="AF448" s="2"/>
      <c r="AG448" s="2"/>
      <c r="AH448" s="2"/>
      <c r="AI448" s="2"/>
      <c r="AJ448" s="2"/>
      <c r="AK448" s="2"/>
      <c r="AL448" s="2"/>
      <c r="AM448" s="2"/>
      <c r="AN448" s="2"/>
      <c r="AO448" s="2"/>
      <c r="AP448" s="2"/>
      <c r="AQ448" s="2"/>
      <c r="AR448" s="2"/>
      <c r="AS448" s="2"/>
      <c r="AT448" s="2"/>
      <c r="AU448" s="2"/>
    </row>
    <row r="449" spans="1:47" ht="23.25" customHeight="1" x14ac:dyDescent="0.25">
      <c r="A449" s="589"/>
      <c r="B449" s="433"/>
      <c r="C449" s="436"/>
      <c r="D449" s="436"/>
      <c r="E449" s="436"/>
      <c r="F449" s="436"/>
      <c r="G449" s="436"/>
      <c r="H449" s="436"/>
      <c r="I449" s="436"/>
      <c r="J449" s="436"/>
      <c r="K449" s="436"/>
      <c r="L449" s="430"/>
      <c r="M449" s="430"/>
      <c r="N449" s="436"/>
      <c r="O449" s="436"/>
      <c r="P449" s="451"/>
      <c r="Q449" s="45"/>
      <c r="R449" s="311" t="s">
        <v>649</v>
      </c>
      <c r="S449" s="147"/>
      <c r="T449" s="147"/>
      <c r="U449" s="147"/>
      <c r="V449" s="148">
        <v>1</v>
      </c>
      <c r="W449" s="32" t="s">
        <v>79</v>
      </c>
      <c r="X449" s="68">
        <v>7.94</v>
      </c>
      <c r="Y449" s="68">
        <f t="shared" ref="Y449:Y451" si="44">IF(V449=0," ",V449*X449)</f>
        <v>7.94</v>
      </c>
      <c r="Z449" s="68">
        <f t="shared" ref="Z449:Z451" si="45">IF(V449=0," ",(Y449*12%)+Y449)</f>
        <v>8.8928000000000011</v>
      </c>
      <c r="AA449" s="34"/>
      <c r="AB449" s="48"/>
      <c r="AC449" s="48" t="s">
        <v>63</v>
      </c>
      <c r="AD449" s="170"/>
      <c r="AE449" s="489"/>
      <c r="AF449" s="2"/>
      <c r="AG449" s="2"/>
      <c r="AH449" s="2"/>
      <c r="AI449" s="2"/>
      <c r="AJ449" s="2"/>
      <c r="AK449" s="2"/>
      <c r="AL449" s="2"/>
      <c r="AM449" s="2"/>
      <c r="AN449" s="2"/>
      <c r="AO449" s="2"/>
      <c r="AP449" s="2"/>
      <c r="AQ449" s="2"/>
      <c r="AR449" s="2"/>
      <c r="AS449" s="2"/>
      <c r="AT449" s="2"/>
      <c r="AU449" s="2"/>
    </row>
    <row r="450" spans="1:47" ht="23.25" customHeight="1" x14ac:dyDescent="0.25">
      <c r="A450" s="589"/>
      <c r="B450" s="433"/>
      <c r="C450" s="436"/>
      <c r="D450" s="436"/>
      <c r="E450" s="436"/>
      <c r="F450" s="436"/>
      <c r="G450" s="436"/>
      <c r="H450" s="436"/>
      <c r="I450" s="436"/>
      <c r="J450" s="436"/>
      <c r="K450" s="436"/>
      <c r="L450" s="430"/>
      <c r="M450" s="430"/>
      <c r="N450" s="436"/>
      <c r="O450" s="436"/>
      <c r="P450" s="451"/>
      <c r="Q450" s="45"/>
      <c r="R450" s="311" t="s">
        <v>650</v>
      </c>
      <c r="S450" s="147"/>
      <c r="T450" s="147"/>
      <c r="U450" s="147"/>
      <c r="V450" s="148">
        <v>1</v>
      </c>
      <c r="W450" s="32" t="s">
        <v>79</v>
      </c>
      <c r="X450" s="68">
        <v>7.94</v>
      </c>
      <c r="Y450" s="68">
        <f t="shared" si="44"/>
        <v>7.94</v>
      </c>
      <c r="Z450" s="68">
        <f t="shared" si="45"/>
        <v>8.8928000000000011</v>
      </c>
      <c r="AA450" s="34"/>
      <c r="AB450" s="48"/>
      <c r="AC450" s="48" t="s">
        <v>63</v>
      </c>
      <c r="AD450" s="170"/>
      <c r="AE450" s="489"/>
      <c r="AF450" s="2"/>
      <c r="AG450" s="2"/>
      <c r="AH450" s="2"/>
      <c r="AI450" s="2"/>
      <c r="AJ450" s="2"/>
      <c r="AK450" s="2"/>
      <c r="AL450" s="2"/>
      <c r="AM450" s="2"/>
      <c r="AN450" s="2"/>
      <c r="AO450" s="2"/>
      <c r="AP450" s="2"/>
      <c r="AQ450" s="2"/>
      <c r="AR450" s="2"/>
      <c r="AS450" s="2"/>
      <c r="AT450" s="2"/>
      <c r="AU450" s="2"/>
    </row>
    <row r="451" spans="1:47" ht="23.25" customHeight="1" x14ac:dyDescent="0.25">
      <c r="A451" s="589"/>
      <c r="B451" s="433"/>
      <c r="C451" s="436"/>
      <c r="D451" s="436"/>
      <c r="E451" s="436"/>
      <c r="F451" s="436"/>
      <c r="G451" s="436"/>
      <c r="H451" s="436"/>
      <c r="I451" s="436"/>
      <c r="J451" s="436"/>
      <c r="K451" s="436"/>
      <c r="L451" s="430"/>
      <c r="M451" s="430"/>
      <c r="N451" s="436"/>
      <c r="O451" s="436"/>
      <c r="P451" s="451"/>
      <c r="Q451" s="104"/>
      <c r="R451" s="311" t="s">
        <v>651</v>
      </c>
      <c r="S451" s="147"/>
      <c r="T451" s="147"/>
      <c r="U451" s="147"/>
      <c r="V451" s="148">
        <v>1</v>
      </c>
      <c r="W451" s="32" t="s">
        <v>79</v>
      </c>
      <c r="X451" s="120">
        <v>7.94</v>
      </c>
      <c r="Y451" s="120">
        <f t="shared" si="44"/>
        <v>7.94</v>
      </c>
      <c r="Z451" s="120">
        <f t="shared" si="45"/>
        <v>8.8928000000000011</v>
      </c>
      <c r="AA451" s="73"/>
      <c r="AB451" s="72"/>
      <c r="AC451" s="48" t="s">
        <v>63</v>
      </c>
      <c r="AD451" s="76"/>
      <c r="AE451" s="489"/>
      <c r="AF451" s="2"/>
      <c r="AG451" s="2"/>
      <c r="AH451" s="2"/>
      <c r="AI451" s="2"/>
      <c r="AJ451" s="2"/>
      <c r="AK451" s="2"/>
      <c r="AL451" s="2"/>
      <c r="AM451" s="2"/>
      <c r="AN451" s="2"/>
      <c r="AO451" s="2"/>
      <c r="AP451" s="2"/>
      <c r="AQ451" s="2"/>
      <c r="AR451" s="2"/>
      <c r="AS451" s="2"/>
      <c r="AT451" s="2"/>
      <c r="AU451" s="2"/>
    </row>
    <row r="452" spans="1:47" ht="23.25" customHeight="1" x14ac:dyDescent="0.25">
      <c r="A452" s="589"/>
      <c r="B452" s="439"/>
      <c r="C452" s="441"/>
      <c r="D452" s="441"/>
      <c r="E452" s="441"/>
      <c r="F452" s="441"/>
      <c r="G452" s="441"/>
      <c r="H452" s="441"/>
      <c r="I452" s="441"/>
      <c r="J452" s="441"/>
      <c r="K452" s="441"/>
      <c r="L452" s="430"/>
      <c r="M452" s="430"/>
      <c r="N452" s="436"/>
      <c r="O452" s="436"/>
      <c r="P452" s="452"/>
      <c r="Q452" s="126"/>
      <c r="R452" s="355"/>
      <c r="S452" s="360"/>
      <c r="T452" s="360"/>
      <c r="U452" s="360"/>
      <c r="V452" s="385"/>
      <c r="W452" s="360"/>
      <c r="X452" s="352"/>
      <c r="Y452" s="352"/>
      <c r="Z452" s="352"/>
      <c r="AA452" s="353"/>
      <c r="AB452" s="351"/>
      <c r="AC452" s="351"/>
      <c r="AD452" s="354"/>
      <c r="AE452" s="489"/>
      <c r="AF452" s="2"/>
      <c r="AG452" s="2"/>
      <c r="AH452" s="2"/>
      <c r="AI452" s="2"/>
      <c r="AJ452" s="2"/>
      <c r="AK452" s="2"/>
      <c r="AL452" s="2"/>
      <c r="AM452" s="2"/>
      <c r="AN452" s="2"/>
      <c r="AO452" s="2"/>
      <c r="AP452" s="2"/>
      <c r="AQ452" s="2"/>
      <c r="AR452" s="2"/>
      <c r="AS452" s="2"/>
      <c r="AT452" s="2"/>
      <c r="AU452" s="2"/>
    </row>
    <row r="453" spans="1:47" ht="26.25" customHeight="1" x14ac:dyDescent="0.25">
      <c r="A453" s="589"/>
      <c r="B453" s="432" t="s">
        <v>46</v>
      </c>
      <c r="C453" s="435" t="s">
        <v>47</v>
      </c>
      <c r="D453" s="435" t="s">
        <v>48</v>
      </c>
      <c r="E453" s="435" t="s">
        <v>49</v>
      </c>
      <c r="F453" s="449" t="s">
        <v>50</v>
      </c>
      <c r="G453" s="435" t="s">
        <v>51</v>
      </c>
      <c r="H453" s="435" t="s">
        <v>52</v>
      </c>
      <c r="I453" s="447" t="s">
        <v>652</v>
      </c>
      <c r="J453" s="435" t="s">
        <v>159</v>
      </c>
      <c r="K453" s="447" t="s">
        <v>653</v>
      </c>
      <c r="L453" s="445">
        <v>1</v>
      </c>
      <c r="M453" s="464">
        <v>3</v>
      </c>
      <c r="N453" s="435" t="s">
        <v>654</v>
      </c>
      <c r="O453" s="447" t="s">
        <v>655</v>
      </c>
      <c r="P453" s="453" t="s">
        <v>610</v>
      </c>
      <c r="Q453" s="78"/>
      <c r="R453" s="314"/>
      <c r="S453" s="79"/>
      <c r="T453" s="39"/>
      <c r="U453" s="40"/>
      <c r="V453" s="80"/>
      <c r="W453" s="81"/>
      <c r="X453" s="43"/>
      <c r="Y453" s="43"/>
      <c r="Z453" s="43"/>
      <c r="AA453" s="43"/>
      <c r="AB453" s="42"/>
      <c r="AC453" s="44"/>
      <c r="AD453" s="44"/>
      <c r="AE453" s="523"/>
      <c r="AF453" s="2"/>
      <c r="AG453" s="2"/>
      <c r="AH453" s="2"/>
      <c r="AI453" s="2"/>
      <c r="AJ453" s="2"/>
      <c r="AK453" s="2"/>
      <c r="AL453" s="2"/>
      <c r="AM453" s="2"/>
      <c r="AN453" s="2"/>
      <c r="AO453" s="2"/>
      <c r="AP453" s="2"/>
      <c r="AQ453" s="2"/>
      <c r="AR453" s="2"/>
      <c r="AS453" s="2"/>
      <c r="AT453" s="2"/>
      <c r="AU453" s="2"/>
    </row>
    <row r="454" spans="1:47" ht="26.25" customHeight="1" x14ac:dyDescent="0.25">
      <c r="A454" s="589"/>
      <c r="B454" s="433"/>
      <c r="C454" s="436"/>
      <c r="D454" s="436"/>
      <c r="E454" s="436"/>
      <c r="F454" s="436"/>
      <c r="G454" s="436"/>
      <c r="H454" s="436"/>
      <c r="I454" s="436"/>
      <c r="J454" s="436"/>
      <c r="K454" s="436"/>
      <c r="L454" s="430"/>
      <c r="M454" s="430"/>
      <c r="N454" s="436"/>
      <c r="O454" s="436"/>
      <c r="P454" s="451"/>
      <c r="Q454" s="45"/>
      <c r="R454" s="311"/>
      <c r="S454" s="147"/>
      <c r="T454" s="147"/>
      <c r="U454" s="147"/>
      <c r="V454" s="83"/>
      <c r="W454" s="32"/>
      <c r="X454" s="84"/>
      <c r="Y454" s="68"/>
      <c r="Z454" s="84"/>
      <c r="AA454" s="34"/>
      <c r="AB454" s="48"/>
      <c r="AC454" s="48"/>
      <c r="AD454" s="170"/>
      <c r="AE454" s="489"/>
      <c r="AF454" s="2"/>
      <c r="AG454" s="2"/>
      <c r="AH454" s="2"/>
      <c r="AI454" s="2"/>
      <c r="AJ454" s="2"/>
      <c r="AK454" s="2"/>
      <c r="AL454" s="2"/>
      <c r="AM454" s="2"/>
      <c r="AN454" s="2"/>
      <c r="AO454" s="2"/>
      <c r="AP454" s="2"/>
      <c r="AQ454" s="2"/>
      <c r="AR454" s="2"/>
      <c r="AS454" s="2"/>
      <c r="AT454" s="2"/>
      <c r="AU454" s="2"/>
    </row>
    <row r="455" spans="1:47" ht="26.25" customHeight="1" x14ac:dyDescent="0.25">
      <c r="A455" s="589"/>
      <c r="B455" s="433"/>
      <c r="C455" s="436"/>
      <c r="D455" s="436"/>
      <c r="E455" s="436"/>
      <c r="F455" s="436"/>
      <c r="G455" s="436"/>
      <c r="H455" s="436"/>
      <c r="I455" s="436"/>
      <c r="J455" s="436"/>
      <c r="K455" s="436"/>
      <c r="L455" s="430"/>
      <c r="M455" s="430"/>
      <c r="N455" s="436"/>
      <c r="O455" s="436"/>
      <c r="P455" s="451"/>
      <c r="Q455" s="104"/>
      <c r="R455" s="315"/>
      <c r="S455" s="85"/>
      <c r="T455" s="85"/>
      <c r="U455" s="85"/>
      <c r="V455" s="83"/>
      <c r="W455" s="32"/>
      <c r="X455" s="86"/>
      <c r="Y455" s="120"/>
      <c r="Z455" s="86"/>
      <c r="AA455" s="73"/>
      <c r="AB455" s="72"/>
      <c r="AC455" s="48"/>
      <c r="AD455" s="76"/>
      <c r="AE455" s="489"/>
      <c r="AF455" s="2"/>
      <c r="AG455" s="2"/>
      <c r="AH455" s="2"/>
      <c r="AI455" s="2"/>
      <c r="AJ455" s="2"/>
      <c r="AK455" s="2"/>
      <c r="AL455" s="2"/>
      <c r="AM455" s="2"/>
      <c r="AN455" s="2"/>
      <c r="AO455" s="2"/>
      <c r="AP455" s="2"/>
      <c r="AQ455" s="2"/>
      <c r="AR455" s="2"/>
      <c r="AS455" s="2"/>
      <c r="AT455" s="2"/>
      <c r="AU455" s="2"/>
    </row>
    <row r="456" spans="1:47" ht="26.25" customHeight="1" x14ac:dyDescent="0.25">
      <c r="A456" s="589"/>
      <c r="B456" s="433"/>
      <c r="C456" s="436"/>
      <c r="D456" s="436"/>
      <c r="E456" s="436"/>
      <c r="F456" s="436"/>
      <c r="G456" s="436"/>
      <c r="H456" s="436"/>
      <c r="I456" s="436"/>
      <c r="J456" s="436"/>
      <c r="K456" s="436"/>
      <c r="L456" s="430"/>
      <c r="M456" s="430"/>
      <c r="N456" s="436"/>
      <c r="O456" s="436"/>
      <c r="P456" s="451"/>
      <c r="Q456" s="104"/>
      <c r="R456" s="315"/>
      <c r="S456" s="72"/>
      <c r="T456" s="72"/>
      <c r="U456" s="72"/>
      <c r="V456" s="87"/>
      <c r="W456" s="88"/>
      <c r="X456" s="86"/>
      <c r="Y456" s="120"/>
      <c r="Z456" s="86"/>
      <c r="AA456" s="73"/>
      <c r="AB456" s="72"/>
      <c r="AC456" s="72"/>
      <c r="AD456" s="76"/>
      <c r="AE456" s="489"/>
      <c r="AF456" s="131"/>
      <c r="AG456" s="2"/>
      <c r="AH456" s="2"/>
      <c r="AI456" s="2"/>
      <c r="AJ456" s="2"/>
      <c r="AK456" s="2"/>
      <c r="AL456" s="2"/>
      <c r="AM456" s="2"/>
      <c r="AN456" s="2"/>
      <c r="AO456" s="2"/>
      <c r="AP456" s="2"/>
      <c r="AQ456" s="2"/>
      <c r="AR456" s="2"/>
      <c r="AS456" s="2"/>
      <c r="AT456" s="2"/>
      <c r="AU456" s="2"/>
    </row>
    <row r="457" spans="1:47" ht="26.25" customHeight="1" x14ac:dyDescent="0.25">
      <c r="A457" s="589"/>
      <c r="B457" s="434"/>
      <c r="C457" s="437"/>
      <c r="D457" s="437"/>
      <c r="E457" s="437"/>
      <c r="F457" s="437"/>
      <c r="G457" s="437"/>
      <c r="H457" s="437"/>
      <c r="I457" s="437"/>
      <c r="J457" s="437"/>
      <c r="K457" s="437"/>
      <c r="L457" s="446"/>
      <c r="M457" s="446"/>
      <c r="N457" s="437"/>
      <c r="O457" s="437"/>
      <c r="P457" s="454"/>
      <c r="Q457" s="106"/>
      <c r="R457" s="316"/>
      <c r="S457" s="90"/>
      <c r="T457" s="90"/>
      <c r="U457" s="90"/>
      <c r="V457" s="91"/>
      <c r="W457" s="92"/>
      <c r="X457" s="93"/>
      <c r="Y457" s="94"/>
      <c r="Z457" s="93"/>
      <c r="AA457" s="95"/>
      <c r="AB457" s="90"/>
      <c r="AC457" s="90"/>
      <c r="AD457" s="96"/>
      <c r="AE457" s="524"/>
      <c r="AF457" s="2"/>
      <c r="AG457" s="2"/>
      <c r="AH457" s="2"/>
      <c r="AI457" s="2"/>
      <c r="AJ457" s="2"/>
      <c r="AK457" s="2"/>
      <c r="AL457" s="2"/>
      <c r="AM457" s="2"/>
      <c r="AN457" s="2"/>
      <c r="AO457" s="2"/>
      <c r="AP457" s="2"/>
      <c r="AQ457" s="2"/>
      <c r="AR457" s="2"/>
      <c r="AS457" s="2"/>
      <c r="AT457" s="2"/>
      <c r="AU457" s="2"/>
    </row>
    <row r="458" spans="1:47" ht="25.5" customHeight="1" x14ac:dyDescent="0.25">
      <c r="A458" s="589"/>
      <c r="B458" s="443" t="s">
        <v>46</v>
      </c>
      <c r="C458" s="444" t="s">
        <v>47</v>
      </c>
      <c r="D458" s="444" t="s">
        <v>48</v>
      </c>
      <c r="E458" s="444" t="s">
        <v>49</v>
      </c>
      <c r="F458" s="448" t="s">
        <v>50</v>
      </c>
      <c r="G458" s="444" t="s">
        <v>51</v>
      </c>
      <c r="H458" s="444" t="s">
        <v>52</v>
      </c>
      <c r="I458" s="444" t="s">
        <v>656</v>
      </c>
      <c r="J458" s="444" t="s">
        <v>657</v>
      </c>
      <c r="K458" s="444" t="s">
        <v>658</v>
      </c>
      <c r="L458" s="429">
        <v>20</v>
      </c>
      <c r="M458" s="429">
        <v>20</v>
      </c>
      <c r="N458" s="444" t="s">
        <v>659</v>
      </c>
      <c r="O458" s="456" t="s">
        <v>660</v>
      </c>
      <c r="P458" s="450" t="s">
        <v>661</v>
      </c>
      <c r="Q458" s="58"/>
      <c r="R458" s="313"/>
      <c r="S458" s="169"/>
      <c r="T458" s="169"/>
      <c r="U458" s="169"/>
      <c r="V458" s="61"/>
      <c r="W458" s="62"/>
      <c r="X458" s="63"/>
      <c r="Y458" s="63"/>
      <c r="Z458" s="63"/>
      <c r="AA458" s="64"/>
      <c r="AB458" s="62"/>
      <c r="AC458" s="66"/>
      <c r="AD458" s="66"/>
      <c r="AE458" s="525"/>
      <c r="AF458" s="2"/>
      <c r="AG458" s="2"/>
      <c r="AH458" s="2"/>
      <c r="AI458" s="2"/>
      <c r="AJ458" s="2"/>
      <c r="AK458" s="2"/>
      <c r="AL458" s="2"/>
      <c r="AM458" s="2"/>
      <c r="AN458" s="2"/>
      <c r="AO458" s="2"/>
      <c r="AP458" s="2"/>
      <c r="AQ458" s="2"/>
      <c r="AR458" s="2"/>
      <c r="AS458" s="2"/>
      <c r="AT458" s="2"/>
      <c r="AU458" s="2"/>
    </row>
    <row r="459" spans="1:47" ht="25.5" customHeight="1" x14ac:dyDescent="0.25">
      <c r="A459" s="589"/>
      <c r="B459" s="433"/>
      <c r="C459" s="436"/>
      <c r="D459" s="436"/>
      <c r="E459" s="436"/>
      <c r="F459" s="436"/>
      <c r="G459" s="436"/>
      <c r="H459" s="436"/>
      <c r="I459" s="436"/>
      <c r="J459" s="436"/>
      <c r="K459" s="436"/>
      <c r="L459" s="430"/>
      <c r="M459" s="430"/>
      <c r="N459" s="436"/>
      <c r="O459" s="436"/>
      <c r="P459" s="451"/>
      <c r="Q459" s="45"/>
      <c r="R459" s="311"/>
      <c r="S459" s="147"/>
      <c r="T459" s="147"/>
      <c r="U459" s="147"/>
      <c r="V459" s="148"/>
      <c r="W459" s="32"/>
      <c r="X459" s="68"/>
      <c r="Y459" s="68"/>
      <c r="Z459" s="68"/>
      <c r="AA459" s="34"/>
      <c r="AB459" s="32"/>
      <c r="AC459" s="170"/>
      <c r="AD459" s="170"/>
      <c r="AE459" s="489"/>
      <c r="AF459" s="2"/>
      <c r="AG459" s="2"/>
      <c r="AH459" s="2"/>
      <c r="AI459" s="2"/>
      <c r="AJ459" s="2"/>
      <c r="AK459" s="2"/>
      <c r="AL459" s="2"/>
      <c r="AM459" s="2"/>
      <c r="AN459" s="2"/>
      <c r="AO459" s="2"/>
      <c r="AP459" s="2"/>
      <c r="AQ459" s="2"/>
      <c r="AR459" s="2"/>
      <c r="AS459" s="2"/>
      <c r="AT459" s="2"/>
      <c r="AU459" s="2"/>
    </row>
    <row r="460" spans="1:47" ht="25.5" customHeight="1" x14ac:dyDescent="0.25">
      <c r="A460" s="589"/>
      <c r="B460" s="433"/>
      <c r="C460" s="436"/>
      <c r="D460" s="436"/>
      <c r="E460" s="436"/>
      <c r="F460" s="436"/>
      <c r="G460" s="436"/>
      <c r="H460" s="436"/>
      <c r="I460" s="436"/>
      <c r="J460" s="436"/>
      <c r="K460" s="436"/>
      <c r="L460" s="430"/>
      <c r="M460" s="430"/>
      <c r="N460" s="436"/>
      <c r="O460" s="436"/>
      <c r="P460" s="451"/>
      <c r="Q460" s="45"/>
      <c r="R460" s="311"/>
      <c r="S460" s="147"/>
      <c r="T460" s="147"/>
      <c r="U460" s="147"/>
      <c r="V460" s="148"/>
      <c r="W460" s="32"/>
      <c r="X460" s="68"/>
      <c r="Y460" s="68"/>
      <c r="Z460" s="68"/>
      <c r="AA460" s="34"/>
      <c r="AB460" s="32"/>
      <c r="AC460" s="170"/>
      <c r="AD460" s="170"/>
      <c r="AE460" s="489"/>
      <c r="AF460" s="2"/>
      <c r="AG460" s="2"/>
      <c r="AH460" s="2"/>
      <c r="AI460" s="2"/>
      <c r="AJ460" s="2"/>
      <c r="AK460" s="2"/>
      <c r="AL460" s="2"/>
      <c r="AM460" s="2"/>
      <c r="AN460" s="2"/>
      <c r="AO460" s="2"/>
      <c r="AP460" s="2"/>
      <c r="AQ460" s="2"/>
      <c r="AR460" s="2"/>
      <c r="AS460" s="2"/>
      <c r="AT460" s="2"/>
      <c r="AU460" s="2"/>
    </row>
    <row r="461" spans="1:47" ht="25.5" customHeight="1" x14ac:dyDescent="0.25">
      <c r="A461" s="589"/>
      <c r="B461" s="433"/>
      <c r="C461" s="436"/>
      <c r="D461" s="436"/>
      <c r="E461" s="436"/>
      <c r="F461" s="436"/>
      <c r="G461" s="436"/>
      <c r="H461" s="436"/>
      <c r="I461" s="436"/>
      <c r="J461" s="436"/>
      <c r="K461" s="436"/>
      <c r="L461" s="430"/>
      <c r="M461" s="430"/>
      <c r="N461" s="436"/>
      <c r="O461" s="436"/>
      <c r="P461" s="451"/>
      <c r="Q461" s="26"/>
      <c r="R461" s="311"/>
      <c r="S461" s="147"/>
      <c r="T461" s="147"/>
      <c r="U461" s="147"/>
      <c r="V461" s="148"/>
      <c r="W461" s="32"/>
      <c r="X461" s="68"/>
      <c r="Y461" s="68"/>
      <c r="Z461" s="68"/>
      <c r="AA461" s="34"/>
      <c r="AB461" s="32"/>
      <c r="AC461" s="170"/>
      <c r="AD461" s="170"/>
      <c r="AE461" s="489"/>
      <c r="AF461" s="2"/>
      <c r="AG461" s="2"/>
      <c r="AH461" s="2"/>
      <c r="AI461" s="2"/>
      <c r="AJ461" s="2"/>
      <c r="AK461" s="2"/>
      <c r="AL461" s="2"/>
      <c r="AM461" s="2"/>
      <c r="AN461" s="2"/>
      <c r="AO461" s="2"/>
      <c r="AP461" s="2"/>
      <c r="AQ461" s="2"/>
      <c r="AR461" s="2"/>
      <c r="AS461" s="2"/>
      <c r="AT461" s="2"/>
      <c r="AU461" s="2"/>
    </row>
    <row r="462" spans="1:47" ht="25.5" customHeight="1" x14ac:dyDescent="0.25">
      <c r="A462" s="589"/>
      <c r="B462" s="434"/>
      <c r="C462" s="437"/>
      <c r="D462" s="437"/>
      <c r="E462" s="437"/>
      <c r="F462" s="437"/>
      <c r="G462" s="437"/>
      <c r="H462" s="437"/>
      <c r="I462" s="437"/>
      <c r="J462" s="437"/>
      <c r="K462" s="437"/>
      <c r="L462" s="446"/>
      <c r="M462" s="446"/>
      <c r="N462" s="437"/>
      <c r="O462" s="437"/>
      <c r="P462" s="454"/>
      <c r="Q462" s="49"/>
      <c r="R462" s="312"/>
      <c r="S462" s="50"/>
      <c r="T462" s="50"/>
      <c r="U462" s="50"/>
      <c r="V462" s="135"/>
      <c r="W462" s="136"/>
      <c r="X462" s="54"/>
      <c r="Y462" s="54"/>
      <c r="Z462" s="54"/>
      <c r="AA462" s="55"/>
      <c r="AB462" s="136"/>
      <c r="AC462" s="57"/>
      <c r="AD462" s="57"/>
      <c r="AE462" s="524"/>
      <c r="AF462" s="2"/>
      <c r="AG462" s="2"/>
      <c r="AH462" s="2"/>
      <c r="AI462" s="2"/>
      <c r="AJ462" s="2"/>
      <c r="AK462" s="2"/>
      <c r="AL462" s="2"/>
      <c r="AM462" s="2"/>
      <c r="AN462" s="2"/>
      <c r="AO462" s="2"/>
      <c r="AP462" s="2"/>
      <c r="AQ462" s="2"/>
      <c r="AR462" s="2"/>
      <c r="AS462" s="2"/>
      <c r="AT462" s="2"/>
      <c r="AU462" s="2"/>
    </row>
    <row r="463" spans="1:47" ht="22.5" customHeight="1" thickBot="1" x14ac:dyDescent="0.3">
      <c r="A463" s="586"/>
      <c r="B463" s="364"/>
      <c r="C463" s="364"/>
      <c r="D463" s="364"/>
      <c r="E463" s="364"/>
      <c r="F463" s="364"/>
      <c r="G463" s="364"/>
      <c r="H463" s="364"/>
      <c r="I463" s="364"/>
      <c r="J463" s="364"/>
      <c r="K463" s="364"/>
      <c r="L463" s="365"/>
      <c r="M463" s="365"/>
      <c r="N463" s="364"/>
      <c r="O463" s="364"/>
      <c r="P463" s="366"/>
      <c r="Q463" s="526" t="s">
        <v>662</v>
      </c>
      <c r="R463" s="527"/>
      <c r="S463" s="527"/>
      <c r="T463" s="527"/>
      <c r="U463" s="527"/>
      <c r="V463" s="527"/>
      <c r="W463" s="527"/>
      <c r="X463" s="527"/>
      <c r="Y463" s="527"/>
      <c r="Z463" s="367" t="s">
        <v>187</v>
      </c>
      <c r="AA463" s="183">
        <f>SUM(AA428:AA462)</f>
        <v>92.053568000000013</v>
      </c>
      <c r="AB463" s="529"/>
      <c r="AC463" s="530"/>
      <c r="AD463" s="530"/>
      <c r="AE463" s="531"/>
      <c r="AF463" s="2"/>
      <c r="AG463" s="2"/>
      <c r="AH463" s="2"/>
      <c r="AI463" s="2"/>
      <c r="AJ463" s="2"/>
      <c r="AK463" s="2"/>
      <c r="AL463" s="2"/>
      <c r="AM463" s="2"/>
      <c r="AN463" s="2"/>
      <c r="AO463" s="2"/>
      <c r="AP463" s="2"/>
      <c r="AQ463" s="2"/>
      <c r="AR463" s="2"/>
      <c r="AS463" s="2"/>
      <c r="AT463" s="2"/>
      <c r="AU463" s="2"/>
    </row>
    <row r="464" spans="1:47" ht="25.5" customHeight="1" x14ac:dyDescent="0.25">
      <c r="A464" s="592" t="s">
        <v>663</v>
      </c>
      <c r="B464" s="438" t="s">
        <v>189</v>
      </c>
      <c r="C464" s="440" t="s">
        <v>190</v>
      </c>
      <c r="D464" s="440" t="s">
        <v>191</v>
      </c>
      <c r="E464" s="440" t="s">
        <v>192</v>
      </c>
      <c r="F464" s="442" t="s">
        <v>193</v>
      </c>
      <c r="G464" s="440" t="s">
        <v>51</v>
      </c>
      <c r="H464" s="440" t="s">
        <v>52</v>
      </c>
      <c r="I464" s="440" t="s">
        <v>664</v>
      </c>
      <c r="J464" s="440" t="s">
        <v>665</v>
      </c>
      <c r="K464" s="440" t="s">
        <v>666</v>
      </c>
      <c r="L464" s="458">
        <v>8</v>
      </c>
      <c r="M464" s="458">
        <v>8</v>
      </c>
      <c r="N464" s="440" t="s">
        <v>667</v>
      </c>
      <c r="O464" s="440" t="s">
        <v>668</v>
      </c>
      <c r="P464" s="459" t="s">
        <v>669</v>
      </c>
      <c r="Q464" s="16" t="s">
        <v>76</v>
      </c>
      <c r="R464" s="321" t="s">
        <v>77</v>
      </c>
      <c r="S464" s="137"/>
      <c r="T464" s="69" t="s">
        <v>61</v>
      </c>
      <c r="U464" s="70" t="s">
        <v>62</v>
      </c>
      <c r="V464" s="138"/>
      <c r="W464" s="139"/>
      <c r="X464" s="23"/>
      <c r="Y464" s="23" t="str">
        <f t="shared" ref="Y464:Y468" si="46">IF(V464=0," ",V464*X464)</f>
        <v xml:space="preserve"> </v>
      </c>
      <c r="Z464" s="23" t="str">
        <f t="shared" ref="Z464:Z467" si="47">IF(V464=0," ",(Y464*12%)+Y464)</f>
        <v xml:space="preserve"> </v>
      </c>
      <c r="AA464" s="24">
        <f>SUM(Z465:Z468)</f>
        <v>15.187040000000001</v>
      </c>
      <c r="AB464" s="140"/>
      <c r="AC464" s="25"/>
      <c r="AD464" s="25"/>
      <c r="AE464" s="550" t="s">
        <v>670</v>
      </c>
      <c r="AF464" s="2"/>
      <c r="AG464" s="2"/>
      <c r="AH464" s="2"/>
      <c r="AI464" s="2"/>
      <c r="AJ464" s="2"/>
      <c r="AK464" s="2"/>
      <c r="AL464" s="2"/>
      <c r="AM464" s="2"/>
      <c r="AN464" s="2"/>
      <c r="AO464" s="2"/>
      <c r="AP464" s="2"/>
      <c r="AQ464" s="2"/>
      <c r="AR464" s="2"/>
      <c r="AS464" s="2"/>
      <c r="AT464" s="2"/>
      <c r="AU464" s="2"/>
    </row>
    <row r="465" spans="1:47" ht="25.5" customHeight="1" x14ac:dyDescent="0.25">
      <c r="A465" s="593"/>
      <c r="B465" s="433"/>
      <c r="C465" s="436"/>
      <c r="D465" s="436"/>
      <c r="E465" s="436"/>
      <c r="F465" s="436"/>
      <c r="G465" s="436"/>
      <c r="H465" s="436"/>
      <c r="I465" s="436"/>
      <c r="J465" s="436"/>
      <c r="K465" s="436"/>
      <c r="L465" s="430"/>
      <c r="M465" s="430"/>
      <c r="N465" s="436"/>
      <c r="O465" s="436"/>
      <c r="P465" s="451"/>
      <c r="Q465" s="45"/>
      <c r="R465" s="311" t="s">
        <v>671</v>
      </c>
      <c r="S465" s="147"/>
      <c r="T465" s="147"/>
      <c r="U465" s="147"/>
      <c r="V465" s="157">
        <v>5</v>
      </c>
      <c r="W465" s="46" t="s">
        <v>79</v>
      </c>
      <c r="X465" s="47">
        <v>1.496</v>
      </c>
      <c r="Y465" s="68">
        <f t="shared" si="46"/>
        <v>7.48</v>
      </c>
      <c r="Z465" s="68">
        <f t="shared" si="47"/>
        <v>8.377600000000001</v>
      </c>
      <c r="AA465" s="34"/>
      <c r="AB465" s="48"/>
      <c r="AC465" s="170" t="s">
        <v>63</v>
      </c>
      <c r="AD465" s="170"/>
      <c r="AE465" s="489"/>
      <c r="AF465" s="2"/>
      <c r="AG465" s="2"/>
      <c r="AH465" s="2"/>
      <c r="AI465" s="2"/>
      <c r="AJ465" s="2"/>
      <c r="AK465" s="2"/>
      <c r="AL465" s="2"/>
      <c r="AM465" s="2"/>
      <c r="AN465" s="2"/>
      <c r="AO465" s="2"/>
      <c r="AP465" s="2"/>
      <c r="AQ465" s="2"/>
      <c r="AR465" s="2"/>
      <c r="AS465" s="2"/>
      <c r="AT465" s="2"/>
      <c r="AU465" s="2"/>
    </row>
    <row r="466" spans="1:47" ht="25.5" customHeight="1" x14ac:dyDescent="0.25">
      <c r="A466" s="593"/>
      <c r="B466" s="433"/>
      <c r="C466" s="436"/>
      <c r="D466" s="436"/>
      <c r="E466" s="436"/>
      <c r="F466" s="436"/>
      <c r="G466" s="436"/>
      <c r="H466" s="436"/>
      <c r="I466" s="436"/>
      <c r="J466" s="436"/>
      <c r="K466" s="436"/>
      <c r="L466" s="430"/>
      <c r="M466" s="430"/>
      <c r="N466" s="436"/>
      <c r="O466" s="436"/>
      <c r="P466" s="451"/>
      <c r="Q466" s="45"/>
      <c r="R466" s="311" t="s">
        <v>672</v>
      </c>
      <c r="S466" s="147"/>
      <c r="T466" s="147"/>
      <c r="U466" s="147"/>
      <c r="V466" s="157">
        <v>1</v>
      </c>
      <c r="W466" s="46" t="s">
        <v>84</v>
      </c>
      <c r="X466" s="47">
        <v>0.2026</v>
      </c>
      <c r="Y466" s="68">
        <f t="shared" si="46"/>
        <v>0.2026</v>
      </c>
      <c r="Z466" s="68">
        <f t="shared" si="47"/>
        <v>0.226912</v>
      </c>
      <c r="AA466" s="34"/>
      <c r="AB466" s="48"/>
      <c r="AC466" s="170" t="s">
        <v>63</v>
      </c>
      <c r="AD466" s="170"/>
      <c r="AE466" s="489"/>
      <c r="AF466" s="2"/>
      <c r="AG466" s="2"/>
      <c r="AH466" s="2"/>
      <c r="AI466" s="2"/>
      <c r="AJ466" s="2"/>
      <c r="AK466" s="2"/>
      <c r="AL466" s="2"/>
      <c r="AM466" s="2"/>
      <c r="AN466" s="2"/>
      <c r="AO466" s="2"/>
      <c r="AP466" s="2"/>
      <c r="AQ466" s="2"/>
      <c r="AR466" s="2"/>
      <c r="AS466" s="2"/>
      <c r="AT466" s="2"/>
      <c r="AU466" s="2"/>
    </row>
    <row r="467" spans="1:47" ht="25.5" customHeight="1" x14ac:dyDescent="0.25">
      <c r="A467" s="593"/>
      <c r="B467" s="433"/>
      <c r="C467" s="436"/>
      <c r="D467" s="436"/>
      <c r="E467" s="436"/>
      <c r="F467" s="436"/>
      <c r="G467" s="436"/>
      <c r="H467" s="436"/>
      <c r="I467" s="436"/>
      <c r="J467" s="436"/>
      <c r="K467" s="436"/>
      <c r="L467" s="430"/>
      <c r="M467" s="430"/>
      <c r="N467" s="436"/>
      <c r="O467" s="436"/>
      <c r="P467" s="451"/>
      <c r="Q467" s="26"/>
      <c r="R467" s="311" t="s">
        <v>673</v>
      </c>
      <c r="S467" s="147"/>
      <c r="T467" s="147"/>
      <c r="U467" s="147"/>
      <c r="V467" s="157">
        <v>1</v>
      </c>
      <c r="W467" s="46" t="s">
        <v>84</v>
      </c>
      <c r="X467" s="47">
        <v>0.60940000000000005</v>
      </c>
      <c r="Y467" s="68">
        <f t="shared" si="46"/>
        <v>0.60940000000000005</v>
      </c>
      <c r="Z467" s="68">
        <f t="shared" si="47"/>
        <v>0.68252800000000002</v>
      </c>
      <c r="AA467" s="34"/>
      <c r="AB467" s="48"/>
      <c r="AC467" s="170" t="s">
        <v>63</v>
      </c>
      <c r="AD467" s="170"/>
      <c r="AE467" s="489"/>
      <c r="AF467" s="2"/>
      <c r="AG467" s="131"/>
      <c r="AH467" s="131"/>
      <c r="AI467" s="131"/>
      <c r="AJ467" s="131"/>
      <c r="AK467" s="131"/>
      <c r="AL467" s="131"/>
      <c r="AM467" s="131"/>
      <c r="AN467" s="131"/>
      <c r="AO467" s="131"/>
      <c r="AP467" s="131"/>
      <c r="AQ467" s="131"/>
      <c r="AR467" s="131"/>
      <c r="AS467" s="131"/>
      <c r="AT467" s="131"/>
      <c r="AU467" s="131"/>
    </row>
    <row r="468" spans="1:47" ht="25.5" customHeight="1" x14ac:dyDescent="0.25">
      <c r="A468" s="593"/>
      <c r="B468" s="439"/>
      <c r="C468" s="441"/>
      <c r="D468" s="441"/>
      <c r="E468" s="441"/>
      <c r="F468" s="441"/>
      <c r="G468" s="441"/>
      <c r="H468" s="441"/>
      <c r="I468" s="441"/>
      <c r="J468" s="441"/>
      <c r="K468" s="441"/>
      <c r="L468" s="431"/>
      <c r="M468" s="431"/>
      <c r="N468" s="441"/>
      <c r="O468" s="441"/>
      <c r="P468" s="452"/>
      <c r="Q468" s="102"/>
      <c r="R468" s="355" t="s">
        <v>674</v>
      </c>
      <c r="S468" s="356"/>
      <c r="T468" s="356"/>
      <c r="U468" s="356"/>
      <c r="V468" s="357">
        <v>2</v>
      </c>
      <c r="W468" s="358" t="s">
        <v>79</v>
      </c>
      <c r="X468" s="345">
        <v>2.95</v>
      </c>
      <c r="Y468" s="346">
        <f t="shared" si="46"/>
        <v>5.9</v>
      </c>
      <c r="Z468" s="346">
        <f>IF(V468=0," ",(Y468))</f>
        <v>5.9</v>
      </c>
      <c r="AA468" s="347"/>
      <c r="AB468" s="359"/>
      <c r="AC468" s="348" t="s">
        <v>63</v>
      </c>
      <c r="AD468" s="348"/>
      <c r="AE468" s="489"/>
      <c r="AF468" s="2"/>
      <c r="AG468" s="2"/>
      <c r="AH468" s="2"/>
      <c r="AI468" s="2"/>
      <c r="AJ468" s="2"/>
      <c r="AK468" s="2"/>
      <c r="AL468" s="2"/>
      <c r="AM468" s="2"/>
      <c r="AN468" s="2"/>
      <c r="AO468" s="2"/>
      <c r="AP468" s="2"/>
      <c r="AQ468" s="2"/>
      <c r="AR468" s="2"/>
      <c r="AS468" s="2"/>
      <c r="AT468" s="2"/>
      <c r="AU468" s="2"/>
    </row>
    <row r="469" spans="1:47" ht="19.5" customHeight="1" x14ac:dyDescent="0.25">
      <c r="A469" s="593"/>
      <c r="B469" s="432" t="s">
        <v>189</v>
      </c>
      <c r="C469" s="435" t="s">
        <v>190</v>
      </c>
      <c r="D469" s="435" t="s">
        <v>191</v>
      </c>
      <c r="E469" s="435" t="s">
        <v>229</v>
      </c>
      <c r="F469" s="449" t="s">
        <v>193</v>
      </c>
      <c r="G469" s="435" t="s">
        <v>457</v>
      </c>
      <c r="H469" s="435" t="s">
        <v>194</v>
      </c>
      <c r="I469" s="435" t="s">
        <v>675</v>
      </c>
      <c r="J469" s="435" t="s">
        <v>676</v>
      </c>
      <c r="K469" s="435" t="s">
        <v>677</v>
      </c>
      <c r="L469" s="445">
        <v>3</v>
      </c>
      <c r="M469" s="445">
        <v>3</v>
      </c>
      <c r="N469" s="435" t="s">
        <v>678</v>
      </c>
      <c r="O469" s="435" t="s">
        <v>679</v>
      </c>
      <c r="P469" s="453" t="s">
        <v>680</v>
      </c>
      <c r="Q469" s="37"/>
      <c r="R469" s="314"/>
      <c r="S469" s="79"/>
      <c r="T469" s="79"/>
      <c r="U469" s="79"/>
      <c r="V469" s="114"/>
      <c r="W469" s="103"/>
      <c r="X469" s="115"/>
      <c r="Y469" s="115"/>
      <c r="Z469" s="115"/>
      <c r="AA469" s="43"/>
      <c r="AB469" s="103"/>
      <c r="AC469" s="44"/>
      <c r="AD469" s="44"/>
      <c r="AE469" s="523"/>
      <c r="AF469" s="2"/>
      <c r="AG469" s="2"/>
      <c r="AH469" s="2"/>
      <c r="AI469" s="2"/>
      <c r="AJ469" s="2"/>
      <c r="AK469" s="2"/>
      <c r="AL469" s="2"/>
      <c r="AM469" s="2"/>
      <c r="AN469" s="2"/>
      <c r="AO469" s="2"/>
      <c r="AP469" s="2"/>
      <c r="AQ469" s="2"/>
      <c r="AR469" s="2"/>
      <c r="AS469" s="2"/>
      <c r="AT469" s="2"/>
      <c r="AU469" s="2"/>
    </row>
    <row r="470" spans="1:47" ht="19.5" customHeight="1" x14ac:dyDescent="0.25">
      <c r="A470" s="593"/>
      <c r="B470" s="433"/>
      <c r="C470" s="436"/>
      <c r="D470" s="436"/>
      <c r="E470" s="436"/>
      <c r="F470" s="436"/>
      <c r="G470" s="436"/>
      <c r="H470" s="436"/>
      <c r="I470" s="436"/>
      <c r="J470" s="436"/>
      <c r="K470" s="436"/>
      <c r="L470" s="430"/>
      <c r="M470" s="430"/>
      <c r="N470" s="436"/>
      <c r="O470" s="436"/>
      <c r="P470" s="451"/>
      <c r="Q470" s="45"/>
      <c r="R470" s="311"/>
      <c r="S470" s="147"/>
      <c r="T470" s="147"/>
      <c r="U470" s="147"/>
      <c r="V470" s="148"/>
      <c r="W470" s="32"/>
      <c r="X470" s="68"/>
      <c r="Y470" s="68"/>
      <c r="Z470" s="68"/>
      <c r="AA470" s="34"/>
      <c r="AB470" s="32"/>
      <c r="AC470" s="170"/>
      <c r="AD470" s="170"/>
      <c r="AE470" s="489"/>
      <c r="AF470" s="2"/>
      <c r="AG470" s="2"/>
      <c r="AH470" s="2"/>
      <c r="AI470" s="2"/>
      <c r="AJ470" s="2"/>
      <c r="AK470" s="2"/>
      <c r="AL470" s="2"/>
      <c r="AM470" s="2"/>
      <c r="AN470" s="2"/>
      <c r="AO470" s="2"/>
      <c r="AP470" s="2"/>
      <c r="AQ470" s="2"/>
      <c r="AR470" s="2"/>
      <c r="AS470" s="2"/>
      <c r="AT470" s="2"/>
      <c r="AU470" s="2"/>
    </row>
    <row r="471" spans="1:47" ht="19.5" customHeight="1" x14ac:dyDescent="0.25">
      <c r="A471" s="593"/>
      <c r="B471" s="433"/>
      <c r="C471" s="436"/>
      <c r="D471" s="436"/>
      <c r="E471" s="436"/>
      <c r="F471" s="436"/>
      <c r="G471" s="436"/>
      <c r="H471" s="436"/>
      <c r="I471" s="436"/>
      <c r="J471" s="436"/>
      <c r="K471" s="436"/>
      <c r="L471" s="430"/>
      <c r="M471" s="430"/>
      <c r="N471" s="436"/>
      <c r="O471" s="436"/>
      <c r="P471" s="451"/>
      <c r="Q471" s="45"/>
      <c r="R471" s="311"/>
      <c r="S471" s="147"/>
      <c r="T471" s="147"/>
      <c r="U471" s="147"/>
      <c r="V471" s="148"/>
      <c r="W471" s="32"/>
      <c r="X471" s="68"/>
      <c r="Y471" s="68"/>
      <c r="Z471" s="68"/>
      <c r="AA471" s="34"/>
      <c r="AB471" s="32"/>
      <c r="AC471" s="170"/>
      <c r="AD471" s="170"/>
      <c r="AE471" s="489"/>
      <c r="AF471" s="2"/>
      <c r="AG471" s="2"/>
      <c r="AH471" s="2"/>
      <c r="AI471" s="2"/>
      <c r="AJ471" s="2"/>
      <c r="AK471" s="2"/>
      <c r="AL471" s="2"/>
      <c r="AM471" s="2"/>
      <c r="AN471" s="2"/>
      <c r="AO471" s="2"/>
      <c r="AP471" s="2"/>
      <c r="AQ471" s="2"/>
      <c r="AR471" s="2"/>
      <c r="AS471" s="2"/>
      <c r="AT471" s="2"/>
      <c r="AU471" s="2"/>
    </row>
    <row r="472" spans="1:47" ht="19.5" customHeight="1" x14ac:dyDescent="0.25">
      <c r="A472" s="593"/>
      <c r="B472" s="433"/>
      <c r="C472" s="436"/>
      <c r="D472" s="436"/>
      <c r="E472" s="436"/>
      <c r="F472" s="436"/>
      <c r="G472" s="436"/>
      <c r="H472" s="436"/>
      <c r="I472" s="436"/>
      <c r="J472" s="436"/>
      <c r="K472" s="436"/>
      <c r="L472" s="430"/>
      <c r="M472" s="430"/>
      <c r="N472" s="436"/>
      <c r="O472" s="436"/>
      <c r="P472" s="451"/>
      <c r="Q472" s="26"/>
      <c r="R472" s="311"/>
      <c r="S472" s="147"/>
      <c r="T472" s="147"/>
      <c r="U472" s="147"/>
      <c r="V472" s="148"/>
      <c r="W472" s="32"/>
      <c r="X472" s="68"/>
      <c r="Y472" s="68"/>
      <c r="Z472" s="68"/>
      <c r="AA472" s="34"/>
      <c r="AB472" s="32"/>
      <c r="AC472" s="170"/>
      <c r="AD472" s="170"/>
      <c r="AE472" s="489"/>
      <c r="AF472" s="2"/>
      <c r="AG472" s="2"/>
      <c r="AH472" s="2"/>
      <c r="AI472" s="2"/>
      <c r="AJ472" s="2"/>
      <c r="AK472" s="2"/>
      <c r="AL472" s="2"/>
      <c r="AM472" s="2"/>
      <c r="AN472" s="2"/>
      <c r="AO472" s="2"/>
      <c r="AP472" s="2"/>
      <c r="AQ472" s="2"/>
      <c r="AR472" s="2"/>
      <c r="AS472" s="2"/>
      <c r="AT472" s="2"/>
      <c r="AU472" s="2"/>
    </row>
    <row r="473" spans="1:47" ht="19.5" customHeight="1" x14ac:dyDescent="0.25">
      <c r="A473" s="593"/>
      <c r="B473" s="434"/>
      <c r="C473" s="437"/>
      <c r="D473" s="437"/>
      <c r="E473" s="437"/>
      <c r="F473" s="437"/>
      <c r="G473" s="437"/>
      <c r="H473" s="437"/>
      <c r="I473" s="437"/>
      <c r="J473" s="437"/>
      <c r="K473" s="437"/>
      <c r="L473" s="446"/>
      <c r="M473" s="446"/>
      <c r="N473" s="437"/>
      <c r="O473" s="437"/>
      <c r="P473" s="454"/>
      <c r="Q473" s="49"/>
      <c r="R473" s="312"/>
      <c r="S473" s="50"/>
      <c r="T473" s="50"/>
      <c r="U473" s="50"/>
      <c r="V473" s="135"/>
      <c r="W473" s="136"/>
      <c r="X473" s="54"/>
      <c r="Y473" s="54"/>
      <c r="Z473" s="54"/>
      <c r="AA473" s="55"/>
      <c r="AB473" s="136"/>
      <c r="AC473" s="57"/>
      <c r="AD473" s="57"/>
      <c r="AE473" s="524"/>
      <c r="AF473" s="2"/>
      <c r="AG473" s="2"/>
      <c r="AH473" s="2"/>
      <c r="AI473" s="2"/>
      <c r="AJ473" s="2"/>
      <c r="AK473" s="2"/>
      <c r="AL473" s="2"/>
      <c r="AM473" s="2"/>
      <c r="AN473" s="2"/>
      <c r="AO473" s="2"/>
      <c r="AP473" s="2"/>
      <c r="AQ473" s="2"/>
      <c r="AR473" s="2"/>
      <c r="AS473" s="2"/>
      <c r="AT473" s="2"/>
      <c r="AU473" s="2"/>
    </row>
    <row r="474" spans="1:47" ht="25.5" customHeight="1" x14ac:dyDescent="0.25">
      <c r="A474" s="593"/>
      <c r="B474" s="443" t="s">
        <v>46</v>
      </c>
      <c r="C474" s="444" t="s">
        <v>47</v>
      </c>
      <c r="D474" s="444" t="s">
        <v>48</v>
      </c>
      <c r="E474" s="444" t="s">
        <v>463</v>
      </c>
      <c r="F474" s="448" t="s">
        <v>50</v>
      </c>
      <c r="G474" s="444" t="s">
        <v>51</v>
      </c>
      <c r="H474" s="444" t="s">
        <v>52</v>
      </c>
      <c r="I474" s="444" t="s">
        <v>681</v>
      </c>
      <c r="J474" s="444" t="s">
        <v>159</v>
      </c>
      <c r="K474" s="444" t="s">
        <v>502</v>
      </c>
      <c r="L474" s="429">
        <v>1</v>
      </c>
      <c r="M474" s="429">
        <v>3</v>
      </c>
      <c r="N474" s="435" t="s">
        <v>682</v>
      </c>
      <c r="O474" s="444" t="s">
        <v>683</v>
      </c>
      <c r="P474" s="450" t="s">
        <v>684</v>
      </c>
      <c r="Q474" s="58"/>
      <c r="R474" s="313"/>
      <c r="S474" s="169"/>
      <c r="T474" s="169"/>
      <c r="U474" s="169"/>
      <c r="V474" s="61"/>
      <c r="W474" s="62"/>
      <c r="X474" s="63"/>
      <c r="Y474" s="63"/>
      <c r="Z474" s="63"/>
      <c r="AA474" s="64"/>
      <c r="AB474" s="62"/>
      <c r="AC474" s="66"/>
      <c r="AD474" s="66"/>
      <c r="AE474" s="525"/>
      <c r="AF474" s="2"/>
      <c r="AG474" s="2"/>
      <c r="AH474" s="2"/>
      <c r="AI474" s="2"/>
      <c r="AJ474" s="2"/>
      <c r="AK474" s="2"/>
      <c r="AL474" s="2"/>
      <c r="AM474" s="2"/>
      <c r="AN474" s="2"/>
      <c r="AO474" s="2"/>
      <c r="AP474" s="2"/>
      <c r="AQ474" s="2"/>
      <c r="AR474" s="2"/>
      <c r="AS474" s="2"/>
      <c r="AT474" s="2"/>
      <c r="AU474" s="2"/>
    </row>
    <row r="475" spans="1:47" ht="25.5" customHeight="1" x14ac:dyDescent="0.25">
      <c r="A475" s="593"/>
      <c r="B475" s="433"/>
      <c r="C475" s="436"/>
      <c r="D475" s="436"/>
      <c r="E475" s="436"/>
      <c r="F475" s="436"/>
      <c r="G475" s="436"/>
      <c r="H475" s="436"/>
      <c r="I475" s="436"/>
      <c r="J475" s="436"/>
      <c r="K475" s="436"/>
      <c r="L475" s="430"/>
      <c r="M475" s="430"/>
      <c r="N475" s="436"/>
      <c r="O475" s="436"/>
      <c r="P475" s="451"/>
      <c r="Q475" s="45"/>
      <c r="R475" s="311"/>
      <c r="S475" s="147"/>
      <c r="T475" s="147"/>
      <c r="U475" s="147"/>
      <c r="V475" s="148"/>
      <c r="W475" s="32"/>
      <c r="X475" s="68"/>
      <c r="Y475" s="68"/>
      <c r="Z475" s="68"/>
      <c r="AA475" s="34"/>
      <c r="AB475" s="32"/>
      <c r="AC475" s="170"/>
      <c r="AD475" s="170"/>
      <c r="AE475" s="489"/>
      <c r="AF475" s="2"/>
      <c r="AG475" s="2"/>
      <c r="AH475" s="2"/>
      <c r="AI475" s="2"/>
      <c r="AJ475" s="2"/>
      <c r="AK475" s="2"/>
      <c r="AL475" s="2"/>
      <c r="AM475" s="2"/>
      <c r="AN475" s="2"/>
      <c r="AO475" s="2"/>
      <c r="AP475" s="2"/>
      <c r="AQ475" s="2"/>
      <c r="AR475" s="2"/>
      <c r="AS475" s="2"/>
      <c r="AT475" s="2"/>
      <c r="AU475" s="2"/>
    </row>
    <row r="476" spans="1:47" ht="25.5" customHeight="1" x14ac:dyDescent="0.25">
      <c r="A476" s="593"/>
      <c r="B476" s="433"/>
      <c r="C476" s="436"/>
      <c r="D476" s="436"/>
      <c r="E476" s="436"/>
      <c r="F476" s="436"/>
      <c r="G476" s="436"/>
      <c r="H476" s="436"/>
      <c r="I476" s="436"/>
      <c r="J476" s="436"/>
      <c r="K476" s="436"/>
      <c r="L476" s="430"/>
      <c r="M476" s="430"/>
      <c r="N476" s="436"/>
      <c r="O476" s="436"/>
      <c r="P476" s="451"/>
      <c r="Q476" s="45"/>
      <c r="R476" s="311"/>
      <c r="S476" s="147"/>
      <c r="T476" s="147"/>
      <c r="U476" s="147"/>
      <c r="V476" s="148"/>
      <c r="W476" s="32"/>
      <c r="X476" s="68"/>
      <c r="Y476" s="68"/>
      <c r="Z476" s="68"/>
      <c r="AA476" s="34"/>
      <c r="AB476" s="32"/>
      <c r="AC476" s="170"/>
      <c r="AD476" s="170"/>
      <c r="AE476" s="489"/>
      <c r="AF476" s="2"/>
      <c r="AG476" s="2"/>
      <c r="AH476" s="2"/>
      <c r="AI476" s="2"/>
      <c r="AJ476" s="2"/>
      <c r="AK476" s="2"/>
      <c r="AL476" s="2"/>
      <c r="AM476" s="2"/>
      <c r="AN476" s="2"/>
      <c r="AO476" s="2"/>
      <c r="AP476" s="2"/>
      <c r="AQ476" s="2"/>
      <c r="AR476" s="2"/>
      <c r="AS476" s="2"/>
      <c r="AT476" s="2"/>
      <c r="AU476" s="2"/>
    </row>
    <row r="477" spans="1:47" ht="25.5" customHeight="1" x14ac:dyDescent="0.25">
      <c r="A477" s="593"/>
      <c r="B477" s="433"/>
      <c r="C477" s="436"/>
      <c r="D477" s="436"/>
      <c r="E477" s="436"/>
      <c r="F477" s="436"/>
      <c r="G477" s="436"/>
      <c r="H477" s="436"/>
      <c r="I477" s="436"/>
      <c r="J477" s="436"/>
      <c r="K477" s="436"/>
      <c r="L477" s="430"/>
      <c r="M477" s="430"/>
      <c r="N477" s="436"/>
      <c r="O477" s="436"/>
      <c r="P477" s="451"/>
      <c r="Q477" s="26"/>
      <c r="R477" s="311"/>
      <c r="S477" s="147"/>
      <c r="T477" s="147"/>
      <c r="U477" s="147"/>
      <c r="V477" s="148"/>
      <c r="W477" s="32"/>
      <c r="X477" s="68"/>
      <c r="Y477" s="68"/>
      <c r="Z477" s="68"/>
      <c r="AA477" s="34"/>
      <c r="AB477" s="32"/>
      <c r="AC477" s="170"/>
      <c r="AD477" s="170"/>
      <c r="AE477" s="489"/>
      <c r="AF477" s="2"/>
      <c r="AG477" s="2"/>
      <c r="AH477" s="2"/>
      <c r="AI477" s="2"/>
      <c r="AJ477" s="2"/>
      <c r="AK477" s="2"/>
      <c r="AL477" s="2"/>
      <c r="AM477" s="2"/>
      <c r="AN477" s="2"/>
      <c r="AO477" s="2"/>
      <c r="AP477" s="2"/>
      <c r="AQ477" s="2"/>
      <c r="AR477" s="2"/>
      <c r="AS477" s="2"/>
      <c r="AT477" s="2"/>
      <c r="AU477" s="2"/>
    </row>
    <row r="478" spans="1:47" ht="25.5" customHeight="1" x14ac:dyDescent="0.25">
      <c r="A478" s="593"/>
      <c r="B478" s="439"/>
      <c r="C478" s="441"/>
      <c r="D478" s="441"/>
      <c r="E478" s="441"/>
      <c r="F478" s="441"/>
      <c r="G478" s="441"/>
      <c r="H478" s="441"/>
      <c r="I478" s="441"/>
      <c r="J478" s="441"/>
      <c r="K478" s="441"/>
      <c r="L478" s="431"/>
      <c r="M478" s="431"/>
      <c r="N478" s="437"/>
      <c r="O478" s="441"/>
      <c r="P478" s="452"/>
      <c r="Q478" s="102"/>
      <c r="R478" s="355"/>
      <c r="S478" s="356"/>
      <c r="T478" s="356"/>
      <c r="U478" s="356"/>
      <c r="V478" s="343"/>
      <c r="W478" s="344"/>
      <c r="X478" s="346"/>
      <c r="Y478" s="346"/>
      <c r="Z478" s="346"/>
      <c r="AA478" s="347"/>
      <c r="AB478" s="344"/>
      <c r="AC478" s="348"/>
      <c r="AD478" s="348"/>
      <c r="AE478" s="490"/>
      <c r="AF478" s="2"/>
      <c r="AG478" s="2"/>
      <c r="AH478" s="2"/>
      <c r="AI478" s="2"/>
      <c r="AJ478" s="2"/>
      <c r="AK478" s="2"/>
      <c r="AL478" s="2"/>
      <c r="AM478" s="2"/>
      <c r="AN478" s="2"/>
      <c r="AO478" s="2"/>
      <c r="AP478" s="2"/>
      <c r="AQ478" s="2"/>
      <c r="AR478" s="2"/>
      <c r="AS478" s="2"/>
      <c r="AT478" s="2"/>
      <c r="AU478" s="2"/>
    </row>
    <row r="479" spans="1:47" ht="19.5" customHeight="1" x14ac:dyDescent="0.25">
      <c r="A479" s="593"/>
      <c r="B479" s="432" t="s">
        <v>189</v>
      </c>
      <c r="C479" s="435" t="s">
        <v>190</v>
      </c>
      <c r="D479" s="435" t="s">
        <v>455</v>
      </c>
      <c r="E479" s="435" t="s">
        <v>456</v>
      </c>
      <c r="F479" s="449" t="s">
        <v>193</v>
      </c>
      <c r="G479" s="435" t="s">
        <v>457</v>
      </c>
      <c r="H479" s="435" t="s">
        <v>194</v>
      </c>
      <c r="I479" s="435" t="s">
        <v>685</v>
      </c>
      <c r="J479" s="435" t="s">
        <v>686</v>
      </c>
      <c r="K479" s="435" t="s">
        <v>687</v>
      </c>
      <c r="L479" s="445">
        <v>1</v>
      </c>
      <c r="M479" s="445">
        <v>1</v>
      </c>
      <c r="N479" s="435" t="s">
        <v>688</v>
      </c>
      <c r="O479" s="435" t="s">
        <v>689</v>
      </c>
      <c r="P479" s="453" t="s">
        <v>690</v>
      </c>
      <c r="Q479" s="37"/>
      <c r="R479" s="314"/>
      <c r="S479" s="79"/>
      <c r="T479" s="79"/>
      <c r="U479" s="79"/>
      <c r="V479" s="114"/>
      <c r="W479" s="103"/>
      <c r="X479" s="115"/>
      <c r="Y479" s="115"/>
      <c r="Z479" s="115"/>
      <c r="AA479" s="43"/>
      <c r="AB479" s="103"/>
      <c r="AC479" s="44"/>
      <c r="AD479" s="44"/>
      <c r="AE479" s="523"/>
      <c r="AF479" s="2"/>
      <c r="AG479" s="2"/>
      <c r="AH479" s="2"/>
      <c r="AI479" s="2"/>
      <c r="AJ479" s="2"/>
      <c r="AK479" s="2"/>
      <c r="AL479" s="2"/>
      <c r="AM479" s="2"/>
      <c r="AN479" s="2"/>
      <c r="AO479" s="2"/>
      <c r="AP479" s="2"/>
      <c r="AQ479" s="2"/>
      <c r="AR479" s="2"/>
      <c r="AS479" s="2"/>
      <c r="AT479" s="2"/>
      <c r="AU479" s="2"/>
    </row>
    <row r="480" spans="1:47" ht="19.5" customHeight="1" x14ac:dyDescent="0.25">
      <c r="A480" s="593"/>
      <c r="B480" s="433"/>
      <c r="C480" s="436"/>
      <c r="D480" s="436"/>
      <c r="E480" s="436"/>
      <c r="F480" s="436"/>
      <c r="G480" s="436"/>
      <c r="H480" s="436"/>
      <c r="I480" s="436"/>
      <c r="J480" s="436"/>
      <c r="K480" s="436"/>
      <c r="L480" s="430"/>
      <c r="M480" s="430"/>
      <c r="N480" s="436"/>
      <c r="O480" s="436"/>
      <c r="P480" s="451"/>
      <c r="Q480" s="45"/>
      <c r="R480" s="311"/>
      <c r="S480" s="147"/>
      <c r="T480" s="147"/>
      <c r="U480" s="147"/>
      <c r="V480" s="148"/>
      <c r="W480" s="32"/>
      <c r="X480" s="68"/>
      <c r="Y480" s="68"/>
      <c r="Z480" s="68"/>
      <c r="AA480" s="34"/>
      <c r="AB480" s="32"/>
      <c r="AC480" s="170"/>
      <c r="AD480" s="170"/>
      <c r="AE480" s="489"/>
      <c r="AF480" s="2"/>
      <c r="AG480" s="2"/>
      <c r="AH480" s="2"/>
      <c r="AI480" s="2"/>
      <c r="AJ480" s="2"/>
      <c r="AK480" s="2"/>
      <c r="AL480" s="2"/>
      <c r="AM480" s="2"/>
      <c r="AN480" s="2"/>
      <c r="AO480" s="2"/>
      <c r="AP480" s="2"/>
      <c r="AQ480" s="2"/>
      <c r="AR480" s="2"/>
      <c r="AS480" s="2"/>
      <c r="AT480" s="2"/>
      <c r="AU480" s="2"/>
    </row>
    <row r="481" spans="1:47" ht="19.5" customHeight="1" x14ac:dyDescent="0.25">
      <c r="A481" s="593"/>
      <c r="B481" s="433"/>
      <c r="C481" s="436"/>
      <c r="D481" s="436"/>
      <c r="E481" s="436"/>
      <c r="F481" s="436"/>
      <c r="G481" s="436"/>
      <c r="H481" s="436"/>
      <c r="I481" s="436"/>
      <c r="J481" s="436"/>
      <c r="K481" s="436"/>
      <c r="L481" s="430"/>
      <c r="M481" s="430"/>
      <c r="N481" s="436"/>
      <c r="O481" s="436"/>
      <c r="P481" s="451"/>
      <c r="Q481" s="45"/>
      <c r="R481" s="311"/>
      <c r="S481" s="147"/>
      <c r="T481" s="147"/>
      <c r="U481" s="147"/>
      <c r="V481" s="148"/>
      <c r="W481" s="32"/>
      <c r="X481" s="68"/>
      <c r="Y481" s="68"/>
      <c r="Z481" s="68"/>
      <c r="AA481" s="34"/>
      <c r="AB481" s="32"/>
      <c r="AC481" s="170"/>
      <c r="AD481" s="170"/>
      <c r="AE481" s="489"/>
      <c r="AF481" s="2"/>
      <c r="AG481" s="2"/>
      <c r="AH481" s="2"/>
      <c r="AI481" s="2"/>
      <c r="AJ481" s="2"/>
      <c r="AK481" s="2"/>
      <c r="AL481" s="2"/>
      <c r="AM481" s="2"/>
      <c r="AN481" s="2"/>
      <c r="AO481" s="2"/>
      <c r="AP481" s="2"/>
      <c r="AQ481" s="2"/>
      <c r="AR481" s="2"/>
      <c r="AS481" s="2"/>
      <c r="AT481" s="2"/>
      <c r="AU481" s="2"/>
    </row>
    <row r="482" spans="1:47" ht="19.5" customHeight="1" x14ac:dyDescent="0.25">
      <c r="A482" s="593"/>
      <c r="B482" s="433"/>
      <c r="C482" s="436"/>
      <c r="D482" s="436"/>
      <c r="E482" s="436"/>
      <c r="F482" s="436"/>
      <c r="G482" s="436"/>
      <c r="H482" s="436"/>
      <c r="I482" s="436"/>
      <c r="J482" s="436"/>
      <c r="K482" s="436"/>
      <c r="L482" s="430"/>
      <c r="M482" s="430"/>
      <c r="N482" s="436"/>
      <c r="O482" s="436"/>
      <c r="P482" s="451"/>
      <c r="Q482" s="26"/>
      <c r="R482" s="311"/>
      <c r="S482" s="147"/>
      <c r="T482" s="147"/>
      <c r="U482" s="147"/>
      <c r="V482" s="148"/>
      <c r="W482" s="32"/>
      <c r="X482" s="68"/>
      <c r="Y482" s="68"/>
      <c r="Z482" s="68"/>
      <c r="AA482" s="34"/>
      <c r="AB482" s="32"/>
      <c r="AC482" s="170"/>
      <c r="AD482" s="170"/>
      <c r="AE482" s="489"/>
      <c r="AF482" s="2"/>
      <c r="AG482" s="2"/>
      <c r="AH482" s="2"/>
      <c r="AI482" s="2"/>
      <c r="AJ482" s="2"/>
      <c r="AK482" s="2"/>
      <c r="AL482" s="2"/>
      <c r="AM482" s="2"/>
      <c r="AN482" s="2"/>
      <c r="AO482" s="2"/>
      <c r="AP482" s="2"/>
      <c r="AQ482" s="2"/>
      <c r="AR482" s="2"/>
      <c r="AS482" s="2"/>
      <c r="AT482" s="2"/>
      <c r="AU482" s="2"/>
    </row>
    <row r="483" spans="1:47" ht="19.5" customHeight="1" x14ac:dyDescent="0.25">
      <c r="A483" s="593"/>
      <c r="B483" s="434"/>
      <c r="C483" s="437"/>
      <c r="D483" s="437"/>
      <c r="E483" s="437"/>
      <c r="F483" s="437"/>
      <c r="G483" s="437"/>
      <c r="H483" s="437"/>
      <c r="I483" s="437"/>
      <c r="J483" s="437"/>
      <c r="K483" s="437"/>
      <c r="L483" s="446"/>
      <c r="M483" s="446"/>
      <c r="N483" s="437"/>
      <c r="O483" s="437"/>
      <c r="P483" s="454"/>
      <c r="Q483" s="49"/>
      <c r="R483" s="312"/>
      <c r="S483" s="50"/>
      <c r="T483" s="50"/>
      <c r="U483" s="50"/>
      <c r="V483" s="135"/>
      <c r="W483" s="136"/>
      <c r="X483" s="54"/>
      <c r="Y483" s="54"/>
      <c r="Z483" s="54"/>
      <c r="AA483" s="55"/>
      <c r="AB483" s="136"/>
      <c r="AC483" s="57"/>
      <c r="AD483" s="57"/>
      <c r="AE483" s="524"/>
      <c r="AF483" s="2"/>
      <c r="AG483" s="2"/>
      <c r="AH483" s="2"/>
      <c r="AI483" s="2"/>
      <c r="AJ483" s="2"/>
      <c r="AK483" s="2"/>
      <c r="AL483" s="2"/>
      <c r="AM483" s="2"/>
      <c r="AN483" s="2"/>
      <c r="AO483" s="2"/>
      <c r="AP483" s="2"/>
      <c r="AQ483" s="2"/>
      <c r="AR483" s="2"/>
      <c r="AS483" s="2"/>
      <c r="AT483" s="2"/>
      <c r="AU483" s="2"/>
    </row>
    <row r="484" spans="1:47" ht="25.5" customHeight="1" x14ac:dyDescent="0.25">
      <c r="A484" s="593"/>
      <c r="B484" s="443" t="s">
        <v>46</v>
      </c>
      <c r="C484" s="444" t="s">
        <v>47</v>
      </c>
      <c r="D484" s="444" t="s">
        <v>48</v>
      </c>
      <c r="E484" s="444" t="s">
        <v>463</v>
      </c>
      <c r="F484" s="448" t="s">
        <v>50</v>
      </c>
      <c r="G484" s="444" t="s">
        <v>51</v>
      </c>
      <c r="H484" s="444" t="s">
        <v>52</v>
      </c>
      <c r="I484" s="444" t="s">
        <v>691</v>
      </c>
      <c r="J484" s="444" t="s">
        <v>182</v>
      </c>
      <c r="K484" s="444" t="s">
        <v>692</v>
      </c>
      <c r="L484" s="429">
        <v>1</v>
      </c>
      <c r="M484" s="429">
        <v>1</v>
      </c>
      <c r="N484" s="444" t="s">
        <v>693</v>
      </c>
      <c r="O484" s="444" t="s">
        <v>694</v>
      </c>
      <c r="P484" s="450" t="s">
        <v>695</v>
      </c>
      <c r="Q484" s="58"/>
      <c r="R484" s="313"/>
      <c r="S484" s="169"/>
      <c r="T484" s="169"/>
      <c r="U484" s="169"/>
      <c r="V484" s="61"/>
      <c r="W484" s="62"/>
      <c r="X484" s="63"/>
      <c r="Y484" s="63"/>
      <c r="Z484" s="63"/>
      <c r="AA484" s="64"/>
      <c r="AB484" s="62"/>
      <c r="AC484" s="66"/>
      <c r="AD484" s="66"/>
      <c r="AE484" s="525"/>
      <c r="AF484" s="2"/>
      <c r="AG484" s="2"/>
      <c r="AH484" s="2"/>
      <c r="AI484" s="2"/>
      <c r="AJ484" s="2"/>
      <c r="AK484" s="2"/>
      <c r="AL484" s="2"/>
      <c r="AM484" s="2"/>
      <c r="AN484" s="2"/>
      <c r="AO484" s="2"/>
      <c r="AP484" s="2"/>
      <c r="AQ484" s="2"/>
      <c r="AR484" s="2"/>
      <c r="AS484" s="2"/>
      <c r="AT484" s="2"/>
      <c r="AU484" s="2"/>
    </row>
    <row r="485" spans="1:47" ht="25.5" customHeight="1" x14ac:dyDescent="0.25">
      <c r="A485" s="593"/>
      <c r="B485" s="433"/>
      <c r="C485" s="436"/>
      <c r="D485" s="436"/>
      <c r="E485" s="436"/>
      <c r="F485" s="436"/>
      <c r="G485" s="436"/>
      <c r="H485" s="436"/>
      <c r="I485" s="436"/>
      <c r="J485" s="436"/>
      <c r="K485" s="436"/>
      <c r="L485" s="430"/>
      <c r="M485" s="430"/>
      <c r="N485" s="436"/>
      <c r="O485" s="436"/>
      <c r="P485" s="451"/>
      <c r="Q485" s="45"/>
      <c r="R485" s="311"/>
      <c r="S485" s="147"/>
      <c r="T485" s="147"/>
      <c r="U485" s="147"/>
      <c r="V485" s="148"/>
      <c r="W485" s="32"/>
      <c r="X485" s="68"/>
      <c r="Y485" s="68"/>
      <c r="Z485" s="68"/>
      <c r="AA485" s="34"/>
      <c r="AB485" s="32"/>
      <c r="AC485" s="170"/>
      <c r="AD485" s="170"/>
      <c r="AE485" s="489"/>
      <c r="AF485" s="2"/>
      <c r="AG485" s="2"/>
      <c r="AH485" s="2"/>
      <c r="AI485" s="2"/>
      <c r="AJ485" s="2"/>
      <c r="AK485" s="2"/>
      <c r="AL485" s="2"/>
      <c r="AM485" s="2"/>
      <c r="AN485" s="2"/>
      <c r="AO485" s="2"/>
      <c r="AP485" s="2"/>
      <c r="AQ485" s="2"/>
      <c r="AR485" s="2"/>
      <c r="AS485" s="2"/>
      <c r="AT485" s="2"/>
      <c r="AU485" s="2"/>
    </row>
    <row r="486" spans="1:47" ht="25.5" customHeight="1" x14ac:dyDescent="0.25">
      <c r="A486" s="593"/>
      <c r="B486" s="433"/>
      <c r="C486" s="436"/>
      <c r="D486" s="436"/>
      <c r="E486" s="436"/>
      <c r="F486" s="436"/>
      <c r="G486" s="436"/>
      <c r="H486" s="436"/>
      <c r="I486" s="436"/>
      <c r="J486" s="436"/>
      <c r="K486" s="436"/>
      <c r="L486" s="430"/>
      <c r="M486" s="430"/>
      <c r="N486" s="436"/>
      <c r="O486" s="436"/>
      <c r="P486" s="451"/>
      <c r="Q486" s="45"/>
      <c r="R486" s="311"/>
      <c r="S486" s="147"/>
      <c r="T486" s="147"/>
      <c r="U486" s="147"/>
      <c r="V486" s="148"/>
      <c r="W486" s="32"/>
      <c r="X486" s="68"/>
      <c r="Y486" s="68"/>
      <c r="Z486" s="68"/>
      <c r="AA486" s="34"/>
      <c r="AB486" s="32"/>
      <c r="AC486" s="170"/>
      <c r="AD486" s="170"/>
      <c r="AE486" s="489"/>
      <c r="AF486" s="2"/>
      <c r="AG486" s="2"/>
      <c r="AH486" s="2"/>
      <c r="AI486" s="2"/>
      <c r="AJ486" s="2"/>
      <c r="AK486" s="2"/>
      <c r="AL486" s="2"/>
      <c r="AM486" s="2"/>
      <c r="AN486" s="2"/>
      <c r="AO486" s="2"/>
      <c r="AP486" s="2"/>
      <c r="AQ486" s="2"/>
      <c r="AR486" s="2"/>
      <c r="AS486" s="2"/>
      <c r="AT486" s="2"/>
      <c r="AU486" s="2"/>
    </row>
    <row r="487" spans="1:47" ht="25.5" customHeight="1" x14ac:dyDescent="0.25">
      <c r="A487" s="593"/>
      <c r="B487" s="433"/>
      <c r="C487" s="436"/>
      <c r="D487" s="436"/>
      <c r="E487" s="436"/>
      <c r="F487" s="436"/>
      <c r="G487" s="436"/>
      <c r="H487" s="436"/>
      <c r="I487" s="436"/>
      <c r="J487" s="436"/>
      <c r="K487" s="436"/>
      <c r="L487" s="430"/>
      <c r="M487" s="430"/>
      <c r="N487" s="436"/>
      <c r="O487" s="436"/>
      <c r="P487" s="451"/>
      <c r="Q487" s="26"/>
      <c r="R487" s="311"/>
      <c r="S487" s="147"/>
      <c r="T487" s="147"/>
      <c r="U487" s="147"/>
      <c r="V487" s="148"/>
      <c r="W487" s="32"/>
      <c r="X487" s="68"/>
      <c r="Y487" s="68"/>
      <c r="Z487" s="68"/>
      <c r="AA487" s="34"/>
      <c r="AB487" s="32"/>
      <c r="AC487" s="170"/>
      <c r="AD487" s="170"/>
      <c r="AE487" s="489"/>
      <c r="AF487" s="2"/>
      <c r="AG487" s="2"/>
      <c r="AH487" s="2"/>
      <c r="AI487" s="2"/>
      <c r="AJ487" s="2"/>
      <c r="AK487" s="2"/>
      <c r="AL487" s="2"/>
      <c r="AM487" s="2"/>
      <c r="AN487" s="2"/>
      <c r="AO487" s="2"/>
      <c r="AP487" s="2"/>
      <c r="AQ487" s="2"/>
      <c r="AR487" s="2"/>
      <c r="AS487" s="2"/>
      <c r="AT487" s="2"/>
      <c r="AU487" s="2"/>
    </row>
    <row r="488" spans="1:47" ht="25.5" customHeight="1" x14ac:dyDescent="0.25">
      <c r="A488" s="593"/>
      <c r="B488" s="434"/>
      <c r="C488" s="437"/>
      <c r="D488" s="437"/>
      <c r="E488" s="437"/>
      <c r="F488" s="437"/>
      <c r="G488" s="437"/>
      <c r="H488" s="437"/>
      <c r="I488" s="437"/>
      <c r="J488" s="437"/>
      <c r="K488" s="437"/>
      <c r="L488" s="446"/>
      <c r="M488" s="446"/>
      <c r="N488" s="437"/>
      <c r="O488" s="437"/>
      <c r="P488" s="454"/>
      <c r="Q488" s="49"/>
      <c r="R488" s="312"/>
      <c r="S488" s="50"/>
      <c r="T488" s="50"/>
      <c r="U488" s="50"/>
      <c r="V488" s="135"/>
      <c r="W488" s="136"/>
      <c r="X488" s="54"/>
      <c r="Y488" s="54"/>
      <c r="Z488" s="54"/>
      <c r="AA488" s="55"/>
      <c r="AB488" s="136"/>
      <c r="AC488" s="57"/>
      <c r="AD488" s="57"/>
      <c r="AE488" s="524"/>
      <c r="AF488" s="2"/>
      <c r="AG488" s="2"/>
      <c r="AH488" s="2"/>
      <c r="AI488" s="2"/>
      <c r="AJ488" s="2"/>
      <c r="AK488" s="2"/>
      <c r="AL488" s="2"/>
      <c r="AM488" s="2"/>
      <c r="AN488" s="2"/>
      <c r="AO488" s="2"/>
      <c r="AP488" s="2"/>
      <c r="AQ488" s="2"/>
      <c r="AR488" s="2"/>
      <c r="AS488" s="2"/>
      <c r="AT488" s="2"/>
      <c r="AU488" s="2"/>
    </row>
    <row r="489" spans="1:47" ht="22.5" customHeight="1" x14ac:dyDescent="0.25">
      <c r="A489" s="586"/>
      <c r="B489" s="364"/>
      <c r="C489" s="364"/>
      <c r="D489" s="364"/>
      <c r="E489" s="364"/>
      <c r="F489" s="364"/>
      <c r="G489" s="364"/>
      <c r="H489" s="364"/>
      <c r="I489" s="364"/>
      <c r="J489" s="364"/>
      <c r="K489" s="364"/>
      <c r="L489" s="365"/>
      <c r="M489" s="365"/>
      <c r="N489" s="364"/>
      <c r="O489" s="364"/>
      <c r="P489" s="366"/>
      <c r="Q489" s="526" t="s">
        <v>696</v>
      </c>
      <c r="R489" s="527"/>
      <c r="S489" s="527"/>
      <c r="T489" s="527"/>
      <c r="U489" s="527"/>
      <c r="V489" s="527"/>
      <c r="W489" s="527"/>
      <c r="X489" s="527"/>
      <c r="Y489" s="527"/>
      <c r="Z489" s="367" t="s">
        <v>187</v>
      </c>
      <c r="AA489" s="183">
        <f>SUM(AA464:AA488)</f>
        <v>15.187040000000001</v>
      </c>
      <c r="AB489" s="529"/>
      <c r="AC489" s="530"/>
      <c r="AD489" s="530"/>
      <c r="AE489" s="531"/>
      <c r="AF489" s="2"/>
      <c r="AG489" s="2"/>
      <c r="AH489" s="2"/>
      <c r="AI489" s="2"/>
      <c r="AJ489" s="2"/>
      <c r="AK489" s="2"/>
      <c r="AL489" s="2"/>
      <c r="AM489" s="2"/>
      <c r="AN489" s="2"/>
      <c r="AO489" s="2"/>
      <c r="AP489" s="2"/>
      <c r="AQ489" s="2"/>
      <c r="AR489" s="2"/>
      <c r="AS489" s="2"/>
      <c r="AT489" s="2"/>
      <c r="AU489" s="2"/>
    </row>
    <row r="490" spans="1:47" ht="24.75" customHeight="1" x14ac:dyDescent="0.25">
      <c r="A490" s="592" t="s">
        <v>697</v>
      </c>
      <c r="B490" s="438" t="s">
        <v>189</v>
      </c>
      <c r="C490" s="440" t="s">
        <v>190</v>
      </c>
      <c r="D490" s="440" t="s">
        <v>191</v>
      </c>
      <c r="E490" s="440" t="s">
        <v>192</v>
      </c>
      <c r="F490" s="442" t="s">
        <v>193</v>
      </c>
      <c r="G490" s="440" t="s">
        <v>51</v>
      </c>
      <c r="H490" s="440" t="s">
        <v>52</v>
      </c>
      <c r="I490" s="440" t="s">
        <v>698</v>
      </c>
      <c r="J490" s="440" t="s">
        <v>699</v>
      </c>
      <c r="K490" s="460" t="s">
        <v>700</v>
      </c>
      <c r="L490" s="458">
        <v>5</v>
      </c>
      <c r="M490" s="458">
        <v>5</v>
      </c>
      <c r="N490" s="440" t="s">
        <v>701</v>
      </c>
      <c r="O490" s="440" t="s">
        <v>702</v>
      </c>
      <c r="P490" s="536" t="s">
        <v>703</v>
      </c>
      <c r="Q490" s="16" t="s">
        <v>76</v>
      </c>
      <c r="R490" s="321" t="s">
        <v>77</v>
      </c>
      <c r="S490" s="137"/>
      <c r="T490" s="69" t="s">
        <v>61</v>
      </c>
      <c r="U490" s="70" t="s">
        <v>62</v>
      </c>
      <c r="V490" s="138"/>
      <c r="W490" s="139"/>
      <c r="X490" s="23"/>
      <c r="Y490" s="23" t="str">
        <f t="shared" ref="Y490:Y494" si="48">IF(V490=0," ",V490*X490)</f>
        <v xml:space="preserve"> </v>
      </c>
      <c r="Z490" s="23" t="str">
        <f t="shared" ref="Z490:Z493" si="49">IF(V490=0," ",(Y490*12%)+Y490)</f>
        <v xml:space="preserve"> </v>
      </c>
      <c r="AA490" s="24">
        <f>SUM(Z491:Z494)</f>
        <v>15.187040000000001</v>
      </c>
      <c r="AB490" s="140"/>
      <c r="AC490" s="163"/>
      <c r="AD490" s="25"/>
      <c r="AE490" s="550" t="s">
        <v>704</v>
      </c>
      <c r="AF490" s="2"/>
      <c r="AG490" s="2"/>
      <c r="AH490" s="2"/>
      <c r="AI490" s="2"/>
      <c r="AJ490" s="2"/>
      <c r="AK490" s="2"/>
      <c r="AL490" s="2"/>
      <c r="AM490" s="2"/>
      <c r="AN490" s="2"/>
      <c r="AO490" s="2"/>
      <c r="AP490" s="2"/>
      <c r="AQ490" s="2"/>
      <c r="AR490" s="2"/>
      <c r="AS490" s="2"/>
      <c r="AT490" s="2"/>
      <c r="AU490" s="2"/>
    </row>
    <row r="491" spans="1:47" ht="24.75" customHeight="1" x14ac:dyDescent="0.25">
      <c r="A491" s="593"/>
      <c r="B491" s="433"/>
      <c r="C491" s="436"/>
      <c r="D491" s="436"/>
      <c r="E491" s="436"/>
      <c r="F491" s="436"/>
      <c r="G491" s="436"/>
      <c r="H491" s="436"/>
      <c r="I491" s="436"/>
      <c r="J491" s="436"/>
      <c r="K491" s="436"/>
      <c r="L491" s="430"/>
      <c r="M491" s="430"/>
      <c r="N491" s="436"/>
      <c r="O491" s="436"/>
      <c r="P491" s="451"/>
      <c r="Q491" s="45"/>
      <c r="R491" s="311" t="s">
        <v>705</v>
      </c>
      <c r="S491" s="147"/>
      <c r="T491" s="147"/>
      <c r="U491" s="147"/>
      <c r="V491" s="157">
        <v>5</v>
      </c>
      <c r="W491" s="46" t="s">
        <v>79</v>
      </c>
      <c r="X491" s="47">
        <v>1.496</v>
      </c>
      <c r="Y491" s="68">
        <f t="shared" si="48"/>
        <v>7.48</v>
      </c>
      <c r="Z491" s="68">
        <f t="shared" si="49"/>
        <v>8.377600000000001</v>
      </c>
      <c r="AA491" s="34"/>
      <c r="AB491" s="164"/>
      <c r="AC491" s="170" t="s">
        <v>63</v>
      </c>
      <c r="AD491" s="170"/>
      <c r="AE491" s="489"/>
      <c r="AF491" s="2"/>
      <c r="AG491" s="2"/>
      <c r="AH491" s="2"/>
      <c r="AI491" s="2"/>
      <c r="AJ491" s="2"/>
      <c r="AK491" s="2"/>
      <c r="AL491" s="2"/>
      <c r="AM491" s="2"/>
      <c r="AN491" s="2"/>
      <c r="AO491" s="2"/>
      <c r="AP491" s="2"/>
      <c r="AQ491" s="2"/>
      <c r="AR491" s="2"/>
      <c r="AS491" s="2"/>
      <c r="AT491" s="2"/>
      <c r="AU491" s="2"/>
    </row>
    <row r="492" spans="1:47" ht="24.75" customHeight="1" x14ac:dyDescent="0.25">
      <c r="A492" s="593"/>
      <c r="B492" s="433"/>
      <c r="C492" s="436"/>
      <c r="D492" s="436"/>
      <c r="E492" s="436"/>
      <c r="F492" s="436"/>
      <c r="G492" s="436"/>
      <c r="H492" s="436"/>
      <c r="I492" s="436"/>
      <c r="J492" s="436"/>
      <c r="K492" s="436"/>
      <c r="L492" s="430"/>
      <c r="M492" s="430"/>
      <c r="N492" s="436"/>
      <c r="O492" s="436"/>
      <c r="P492" s="451"/>
      <c r="Q492" s="45"/>
      <c r="R492" s="311" t="s">
        <v>706</v>
      </c>
      <c r="S492" s="147"/>
      <c r="T492" s="147"/>
      <c r="U492" s="147"/>
      <c r="V492" s="157">
        <v>1</v>
      </c>
      <c r="W492" s="46" t="s">
        <v>84</v>
      </c>
      <c r="X492" s="47">
        <v>0.2026</v>
      </c>
      <c r="Y492" s="68">
        <f t="shared" si="48"/>
        <v>0.2026</v>
      </c>
      <c r="Z492" s="68">
        <f t="shared" si="49"/>
        <v>0.226912</v>
      </c>
      <c r="AA492" s="34"/>
      <c r="AB492" s="164"/>
      <c r="AC492" s="170" t="s">
        <v>63</v>
      </c>
      <c r="AD492" s="170"/>
      <c r="AE492" s="489"/>
      <c r="AF492" s="2"/>
      <c r="AG492" s="2"/>
      <c r="AH492" s="2"/>
      <c r="AI492" s="2"/>
      <c r="AJ492" s="2"/>
      <c r="AK492" s="2"/>
      <c r="AL492" s="2"/>
      <c r="AM492" s="2"/>
      <c r="AN492" s="2"/>
      <c r="AO492" s="2"/>
      <c r="AP492" s="2"/>
      <c r="AQ492" s="2"/>
      <c r="AR492" s="2"/>
      <c r="AS492" s="2"/>
      <c r="AT492" s="2"/>
      <c r="AU492" s="2"/>
    </row>
    <row r="493" spans="1:47" ht="24.75" customHeight="1" x14ac:dyDescent="0.25">
      <c r="A493" s="593"/>
      <c r="B493" s="433"/>
      <c r="C493" s="436"/>
      <c r="D493" s="436"/>
      <c r="E493" s="436"/>
      <c r="F493" s="436"/>
      <c r="G493" s="436"/>
      <c r="H493" s="436"/>
      <c r="I493" s="436"/>
      <c r="J493" s="436"/>
      <c r="K493" s="436"/>
      <c r="L493" s="430"/>
      <c r="M493" s="430"/>
      <c r="N493" s="436"/>
      <c r="O493" s="436"/>
      <c r="P493" s="451"/>
      <c r="Q493" s="26"/>
      <c r="R493" s="311" t="s">
        <v>707</v>
      </c>
      <c r="S493" s="147"/>
      <c r="T493" s="147"/>
      <c r="U493" s="147"/>
      <c r="V493" s="157">
        <v>1</v>
      </c>
      <c r="W493" s="46" t="s">
        <v>84</v>
      </c>
      <c r="X493" s="47">
        <v>0.60940000000000005</v>
      </c>
      <c r="Y493" s="68">
        <f t="shared" si="48"/>
        <v>0.60940000000000005</v>
      </c>
      <c r="Z493" s="68">
        <f t="shared" si="49"/>
        <v>0.68252800000000002</v>
      </c>
      <c r="AA493" s="34"/>
      <c r="AB493" s="164"/>
      <c r="AC493" s="170" t="s">
        <v>63</v>
      </c>
      <c r="AD493" s="170"/>
      <c r="AE493" s="489"/>
      <c r="AF493" s="2"/>
      <c r="AG493" s="2"/>
      <c r="AH493" s="2"/>
      <c r="AI493" s="2"/>
      <c r="AJ493" s="2"/>
      <c r="AK493" s="2"/>
      <c r="AL493" s="2"/>
      <c r="AM493" s="2"/>
      <c r="AN493" s="2"/>
      <c r="AO493" s="2"/>
      <c r="AP493" s="2"/>
      <c r="AQ493" s="2"/>
      <c r="AR493" s="2"/>
      <c r="AS493" s="2"/>
      <c r="AT493" s="2"/>
      <c r="AU493" s="2"/>
    </row>
    <row r="494" spans="1:47" ht="24.75" customHeight="1" x14ac:dyDescent="0.25">
      <c r="A494" s="593"/>
      <c r="B494" s="439"/>
      <c r="C494" s="441"/>
      <c r="D494" s="441"/>
      <c r="E494" s="441"/>
      <c r="F494" s="441"/>
      <c r="G494" s="441"/>
      <c r="H494" s="441"/>
      <c r="I494" s="441"/>
      <c r="J494" s="441"/>
      <c r="K494" s="436"/>
      <c r="L494" s="431"/>
      <c r="M494" s="431"/>
      <c r="N494" s="441"/>
      <c r="O494" s="441"/>
      <c r="P494" s="451"/>
      <c r="Q494" s="102"/>
      <c r="R494" s="355" t="s">
        <v>708</v>
      </c>
      <c r="S494" s="356"/>
      <c r="T494" s="356"/>
      <c r="U494" s="356"/>
      <c r="V494" s="357">
        <v>2</v>
      </c>
      <c r="W494" s="358" t="s">
        <v>79</v>
      </c>
      <c r="X494" s="345">
        <v>2.95</v>
      </c>
      <c r="Y494" s="346">
        <f t="shared" si="48"/>
        <v>5.9</v>
      </c>
      <c r="Z494" s="346">
        <f>IF(V494=0," ",(Y494))</f>
        <v>5.9</v>
      </c>
      <c r="AA494" s="347"/>
      <c r="AB494" s="386"/>
      <c r="AC494" s="348" t="s">
        <v>63</v>
      </c>
      <c r="AD494" s="348"/>
      <c r="AE494" s="489"/>
      <c r="AF494" s="2"/>
      <c r="AG494" s="2"/>
      <c r="AH494" s="2"/>
      <c r="AI494" s="2"/>
      <c r="AJ494" s="2"/>
      <c r="AK494" s="2"/>
      <c r="AL494" s="2"/>
      <c r="AM494" s="2"/>
      <c r="AN494" s="2"/>
      <c r="AO494" s="2"/>
      <c r="AP494" s="2"/>
      <c r="AQ494" s="2"/>
      <c r="AR494" s="2"/>
      <c r="AS494" s="2"/>
      <c r="AT494" s="2"/>
      <c r="AU494" s="2"/>
    </row>
    <row r="495" spans="1:47" ht="19.5" customHeight="1" x14ac:dyDescent="0.25">
      <c r="A495" s="593"/>
      <c r="B495" s="432" t="s">
        <v>189</v>
      </c>
      <c r="C495" s="435" t="s">
        <v>190</v>
      </c>
      <c r="D495" s="435" t="s">
        <v>455</v>
      </c>
      <c r="E495" s="435" t="s">
        <v>456</v>
      </c>
      <c r="F495" s="449" t="s">
        <v>193</v>
      </c>
      <c r="G495" s="435" t="s">
        <v>457</v>
      </c>
      <c r="H495" s="435" t="s">
        <v>194</v>
      </c>
      <c r="I495" s="435" t="s">
        <v>709</v>
      </c>
      <c r="J495" s="435" t="s">
        <v>710</v>
      </c>
      <c r="K495" s="447" t="s">
        <v>711</v>
      </c>
      <c r="L495" s="445">
        <v>1</v>
      </c>
      <c r="M495" s="445">
        <v>1</v>
      </c>
      <c r="N495" s="435" t="s">
        <v>712</v>
      </c>
      <c r="O495" s="435" t="s">
        <v>713</v>
      </c>
      <c r="P495" s="469" t="s">
        <v>714</v>
      </c>
      <c r="Q495" s="37"/>
      <c r="R495" s="314"/>
      <c r="S495" s="79"/>
      <c r="T495" s="79"/>
      <c r="U495" s="79"/>
      <c r="V495" s="114"/>
      <c r="W495" s="103"/>
      <c r="X495" s="115"/>
      <c r="Y495" s="115"/>
      <c r="Z495" s="115"/>
      <c r="AA495" s="43"/>
      <c r="AB495" s="103"/>
      <c r="AC495" s="44"/>
      <c r="AD495" s="44"/>
      <c r="AE495" s="523"/>
      <c r="AF495" s="2"/>
      <c r="AG495" s="2"/>
      <c r="AH495" s="2"/>
      <c r="AI495" s="2"/>
      <c r="AJ495" s="2"/>
      <c r="AK495" s="2"/>
      <c r="AL495" s="2"/>
      <c r="AM495" s="2"/>
      <c r="AN495" s="2"/>
      <c r="AO495" s="2"/>
      <c r="AP495" s="2"/>
      <c r="AQ495" s="2"/>
      <c r="AR495" s="2"/>
      <c r="AS495" s="2"/>
      <c r="AT495" s="2"/>
      <c r="AU495" s="2"/>
    </row>
    <row r="496" spans="1:47" ht="19.5" customHeight="1" x14ac:dyDescent="0.25">
      <c r="A496" s="593"/>
      <c r="B496" s="433"/>
      <c r="C496" s="436"/>
      <c r="D496" s="436"/>
      <c r="E496" s="436"/>
      <c r="F496" s="436"/>
      <c r="G496" s="436"/>
      <c r="H496" s="436"/>
      <c r="I496" s="436"/>
      <c r="J496" s="436"/>
      <c r="K496" s="436"/>
      <c r="L496" s="430"/>
      <c r="M496" s="430"/>
      <c r="N496" s="436"/>
      <c r="O496" s="436"/>
      <c r="P496" s="451"/>
      <c r="Q496" s="45"/>
      <c r="R496" s="311"/>
      <c r="S496" s="147"/>
      <c r="T496" s="147"/>
      <c r="U496" s="147"/>
      <c r="V496" s="148"/>
      <c r="W496" s="32"/>
      <c r="X496" s="68"/>
      <c r="Y496" s="68"/>
      <c r="Z496" s="68"/>
      <c r="AA496" s="34"/>
      <c r="AB496" s="32"/>
      <c r="AC496" s="170"/>
      <c r="AD496" s="170"/>
      <c r="AE496" s="489"/>
      <c r="AF496" s="2"/>
      <c r="AG496" s="2"/>
      <c r="AH496" s="2"/>
      <c r="AI496" s="2"/>
      <c r="AJ496" s="2"/>
      <c r="AK496" s="2"/>
      <c r="AL496" s="2"/>
      <c r="AM496" s="2"/>
      <c r="AN496" s="2"/>
      <c r="AO496" s="2"/>
      <c r="AP496" s="2"/>
      <c r="AQ496" s="2"/>
      <c r="AR496" s="2"/>
      <c r="AS496" s="2"/>
      <c r="AT496" s="2"/>
      <c r="AU496" s="2"/>
    </row>
    <row r="497" spans="1:47" ht="19.5" customHeight="1" x14ac:dyDescent="0.25">
      <c r="A497" s="593"/>
      <c r="B497" s="433"/>
      <c r="C497" s="436"/>
      <c r="D497" s="436"/>
      <c r="E497" s="436"/>
      <c r="F497" s="436"/>
      <c r="G497" s="436"/>
      <c r="H497" s="436"/>
      <c r="I497" s="436"/>
      <c r="J497" s="436"/>
      <c r="K497" s="436"/>
      <c r="L497" s="430"/>
      <c r="M497" s="430"/>
      <c r="N497" s="436"/>
      <c r="O497" s="436"/>
      <c r="P497" s="451"/>
      <c r="Q497" s="45"/>
      <c r="R497" s="311"/>
      <c r="S497" s="147"/>
      <c r="T497" s="147"/>
      <c r="U497" s="147"/>
      <c r="V497" s="148"/>
      <c r="W497" s="32"/>
      <c r="X497" s="68"/>
      <c r="Y497" s="68"/>
      <c r="Z497" s="68"/>
      <c r="AA497" s="34"/>
      <c r="AB497" s="32"/>
      <c r="AC497" s="170"/>
      <c r="AD497" s="170"/>
      <c r="AE497" s="489"/>
      <c r="AF497" s="2"/>
      <c r="AG497" s="2"/>
      <c r="AH497" s="2"/>
      <c r="AI497" s="2"/>
      <c r="AJ497" s="2"/>
      <c r="AK497" s="2"/>
      <c r="AL497" s="2"/>
      <c r="AM497" s="2"/>
      <c r="AN497" s="2"/>
      <c r="AO497" s="2"/>
      <c r="AP497" s="2"/>
      <c r="AQ497" s="2"/>
      <c r="AR497" s="2"/>
      <c r="AS497" s="2"/>
      <c r="AT497" s="2"/>
      <c r="AU497" s="2"/>
    </row>
    <row r="498" spans="1:47" ht="19.5" customHeight="1" x14ac:dyDescent="0.25">
      <c r="A498" s="593"/>
      <c r="B498" s="433"/>
      <c r="C498" s="436"/>
      <c r="D498" s="436"/>
      <c r="E498" s="436"/>
      <c r="F498" s="436"/>
      <c r="G498" s="436"/>
      <c r="H498" s="436"/>
      <c r="I498" s="436"/>
      <c r="J498" s="436"/>
      <c r="K498" s="436"/>
      <c r="L498" s="430"/>
      <c r="M498" s="430"/>
      <c r="N498" s="436"/>
      <c r="O498" s="436"/>
      <c r="P498" s="451"/>
      <c r="Q498" s="26"/>
      <c r="R498" s="311"/>
      <c r="S498" s="147"/>
      <c r="T498" s="147"/>
      <c r="U498" s="147"/>
      <c r="V498" s="148"/>
      <c r="W498" s="32"/>
      <c r="X498" s="68"/>
      <c r="Y498" s="68"/>
      <c r="Z498" s="68"/>
      <c r="AA498" s="34"/>
      <c r="AB498" s="32"/>
      <c r="AC498" s="170"/>
      <c r="AD498" s="170"/>
      <c r="AE498" s="489"/>
      <c r="AF498" s="2"/>
      <c r="AG498" s="2"/>
      <c r="AH498" s="2"/>
      <c r="AI498" s="2"/>
      <c r="AJ498" s="2"/>
      <c r="AK498" s="2"/>
      <c r="AL498" s="2"/>
      <c r="AM498" s="2"/>
      <c r="AN498" s="2"/>
      <c r="AO498" s="2"/>
      <c r="AP498" s="2"/>
      <c r="AQ498" s="2"/>
      <c r="AR498" s="2"/>
      <c r="AS498" s="2"/>
      <c r="AT498" s="2"/>
      <c r="AU498" s="2"/>
    </row>
    <row r="499" spans="1:47" ht="19.5" customHeight="1" x14ac:dyDescent="0.25">
      <c r="A499" s="593"/>
      <c r="B499" s="434"/>
      <c r="C499" s="437"/>
      <c r="D499" s="437"/>
      <c r="E499" s="437"/>
      <c r="F499" s="437"/>
      <c r="G499" s="437"/>
      <c r="H499" s="437"/>
      <c r="I499" s="437"/>
      <c r="J499" s="437"/>
      <c r="K499" s="437"/>
      <c r="L499" s="446"/>
      <c r="M499" s="446"/>
      <c r="N499" s="437"/>
      <c r="O499" s="437"/>
      <c r="P499" s="454"/>
      <c r="Q499" s="49"/>
      <c r="R499" s="312"/>
      <c r="S499" s="50"/>
      <c r="T499" s="50"/>
      <c r="U499" s="50"/>
      <c r="V499" s="135"/>
      <c r="W499" s="136"/>
      <c r="X499" s="54"/>
      <c r="Y499" s="54"/>
      <c r="Z499" s="54"/>
      <c r="AA499" s="55"/>
      <c r="AB499" s="136"/>
      <c r="AC499" s="57"/>
      <c r="AD499" s="57"/>
      <c r="AE499" s="524"/>
      <c r="AF499" s="2"/>
      <c r="AG499" s="2"/>
      <c r="AH499" s="2"/>
      <c r="AI499" s="2"/>
      <c r="AJ499" s="2"/>
      <c r="AK499" s="2"/>
      <c r="AL499" s="2"/>
      <c r="AM499" s="2"/>
      <c r="AN499" s="2"/>
      <c r="AO499" s="2"/>
      <c r="AP499" s="2"/>
      <c r="AQ499" s="2"/>
      <c r="AR499" s="2"/>
      <c r="AS499" s="2"/>
      <c r="AT499" s="2"/>
      <c r="AU499" s="2"/>
    </row>
    <row r="500" spans="1:47" ht="19.5" customHeight="1" x14ac:dyDescent="0.25">
      <c r="A500" s="593"/>
      <c r="B500" s="443" t="s">
        <v>189</v>
      </c>
      <c r="C500" s="444" t="s">
        <v>190</v>
      </c>
      <c r="D500" s="444" t="s">
        <v>191</v>
      </c>
      <c r="E500" s="444" t="s">
        <v>229</v>
      </c>
      <c r="F500" s="448" t="s">
        <v>193</v>
      </c>
      <c r="G500" s="444" t="s">
        <v>51</v>
      </c>
      <c r="H500" s="444" t="s">
        <v>194</v>
      </c>
      <c r="I500" s="444" t="s">
        <v>715</v>
      </c>
      <c r="J500" s="444" t="s">
        <v>716</v>
      </c>
      <c r="K500" s="456" t="s">
        <v>717</v>
      </c>
      <c r="L500" s="429">
        <v>1</v>
      </c>
      <c r="M500" s="429">
        <v>1</v>
      </c>
      <c r="N500" s="444" t="s">
        <v>718</v>
      </c>
      <c r="O500" s="444" t="s">
        <v>719</v>
      </c>
      <c r="P500" s="468" t="s">
        <v>720</v>
      </c>
      <c r="Q500" s="58"/>
      <c r="R500" s="313"/>
      <c r="S500" s="169"/>
      <c r="T500" s="169"/>
      <c r="U500" s="169"/>
      <c r="V500" s="61"/>
      <c r="W500" s="62"/>
      <c r="X500" s="63"/>
      <c r="Y500" s="63"/>
      <c r="Z500" s="63"/>
      <c r="AA500" s="64"/>
      <c r="AB500" s="62"/>
      <c r="AC500" s="66"/>
      <c r="AD500" s="66"/>
      <c r="AE500" s="525"/>
      <c r="AF500" s="2"/>
      <c r="AG500" s="2"/>
      <c r="AH500" s="2"/>
      <c r="AI500" s="2"/>
      <c r="AJ500" s="2"/>
      <c r="AK500" s="2"/>
      <c r="AL500" s="2"/>
      <c r="AM500" s="2"/>
      <c r="AN500" s="2"/>
      <c r="AO500" s="2"/>
      <c r="AP500" s="2"/>
      <c r="AQ500" s="2"/>
      <c r="AR500" s="2"/>
      <c r="AS500" s="2"/>
      <c r="AT500" s="2"/>
      <c r="AU500" s="2"/>
    </row>
    <row r="501" spans="1:47" ht="19.5" customHeight="1" x14ac:dyDescent="0.25">
      <c r="A501" s="593"/>
      <c r="B501" s="433"/>
      <c r="C501" s="436"/>
      <c r="D501" s="436"/>
      <c r="E501" s="436"/>
      <c r="F501" s="436"/>
      <c r="G501" s="436"/>
      <c r="H501" s="436"/>
      <c r="I501" s="436"/>
      <c r="J501" s="436"/>
      <c r="K501" s="436"/>
      <c r="L501" s="430"/>
      <c r="M501" s="430"/>
      <c r="N501" s="436"/>
      <c r="O501" s="436"/>
      <c r="P501" s="451"/>
      <c r="Q501" s="45"/>
      <c r="R501" s="311"/>
      <c r="S501" s="147"/>
      <c r="T501" s="147"/>
      <c r="U501" s="147"/>
      <c r="V501" s="148"/>
      <c r="W501" s="32"/>
      <c r="X501" s="68"/>
      <c r="Y501" s="68"/>
      <c r="Z501" s="68"/>
      <c r="AA501" s="34"/>
      <c r="AB501" s="32"/>
      <c r="AC501" s="170"/>
      <c r="AD501" s="170"/>
      <c r="AE501" s="489"/>
      <c r="AF501" s="2"/>
      <c r="AG501" s="2"/>
      <c r="AH501" s="2"/>
      <c r="AI501" s="2"/>
      <c r="AJ501" s="2"/>
      <c r="AK501" s="2"/>
      <c r="AL501" s="2"/>
      <c r="AM501" s="2"/>
      <c r="AN501" s="2"/>
      <c r="AO501" s="2"/>
      <c r="AP501" s="2"/>
      <c r="AQ501" s="2"/>
      <c r="AR501" s="2"/>
      <c r="AS501" s="2"/>
      <c r="AT501" s="2"/>
      <c r="AU501" s="2"/>
    </row>
    <row r="502" spans="1:47" ht="19.5" customHeight="1" x14ac:dyDescent="0.25">
      <c r="A502" s="593"/>
      <c r="B502" s="433"/>
      <c r="C502" s="436"/>
      <c r="D502" s="436"/>
      <c r="E502" s="436"/>
      <c r="F502" s="436"/>
      <c r="G502" s="436"/>
      <c r="H502" s="436"/>
      <c r="I502" s="436"/>
      <c r="J502" s="436"/>
      <c r="K502" s="436"/>
      <c r="L502" s="430"/>
      <c r="M502" s="430"/>
      <c r="N502" s="436"/>
      <c r="O502" s="436"/>
      <c r="P502" s="451"/>
      <c r="Q502" s="45"/>
      <c r="R502" s="311"/>
      <c r="S502" s="147"/>
      <c r="T502" s="147"/>
      <c r="U502" s="147"/>
      <c r="V502" s="148"/>
      <c r="W502" s="32"/>
      <c r="X502" s="68"/>
      <c r="Y502" s="68"/>
      <c r="Z502" s="68"/>
      <c r="AA502" s="34"/>
      <c r="AB502" s="32"/>
      <c r="AC502" s="170"/>
      <c r="AD502" s="170"/>
      <c r="AE502" s="489"/>
      <c r="AF502" s="2"/>
      <c r="AG502" s="2"/>
      <c r="AH502" s="2"/>
      <c r="AI502" s="2"/>
      <c r="AJ502" s="2"/>
      <c r="AK502" s="2"/>
      <c r="AL502" s="2"/>
      <c r="AM502" s="2"/>
      <c r="AN502" s="2"/>
      <c r="AO502" s="2"/>
      <c r="AP502" s="2"/>
      <c r="AQ502" s="2"/>
      <c r="AR502" s="2"/>
      <c r="AS502" s="2"/>
      <c r="AT502" s="2"/>
      <c r="AU502" s="2"/>
    </row>
    <row r="503" spans="1:47" ht="19.5" customHeight="1" x14ac:dyDescent="0.25">
      <c r="A503" s="593"/>
      <c r="B503" s="433"/>
      <c r="C503" s="436"/>
      <c r="D503" s="436"/>
      <c r="E503" s="436"/>
      <c r="F503" s="436"/>
      <c r="G503" s="436"/>
      <c r="H503" s="436"/>
      <c r="I503" s="436"/>
      <c r="J503" s="436"/>
      <c r="K503" s="436"/>
      <c r="L503" s="430"/>
      <c r="M503" s="430"/>
      <c r="N503" s="436"/>
      <c r="O503" s="436"/>
      <c r="P503" s="451"/>
      <c r="Q503" s="26"/>
      <c r="R503" s="311"/>
      <c r="S503" s="147"/>
      <c r="T503" s="147"/>
      <c r="U503" s="147"/>
      <c r="V503" s="148"/>
      <c r="W503" s="32"/>
      <c r="X503" s="68"/>
      <c r="Y503" s="68"/>
      <c r="Z503" s="68"/>
      <c r="AA503" s="34"/>
      <c r="AB503" s="32"/>
      <c r="AC503" s="170"/>
      <c r="AD503" s="170"/>
      <c r="AE503" s="489"/>
      <c r="AF503" s="2"/>
      <c r="AG503" s="2"/>
      <c r="AH503" s="2"/>
      <c r="AI503" s="2"/>
      <c r="AJ503" s="2"/>
      <c r="AK503" s="2"/>
      <c r="AL503" s="2"/>
      <c r="AM503" s="2"/>
      <c r="AN503" s="2"/>
      <c r="AO503" s="2"/>
      <c r="AP503" s="2"/>
      <c r="AQ503" s="2"/>
      <c r="AR503" s="2"/>
      <c r="AS503" s="2"/>
      <c r="AT503" s="2"/>
      <c r="AU503" s="2"/>
    </row>
    <row r="504" spans="1:47" ht="19.5" customHeight="1" x14ac:dyDescent="0.25">
      <c r="A504" s="593"/>
      <c r="B504" s="439"/>
      <c r="C504" s="441"/>
      <c r="D504" s="441"/>
      <c r="E504" s="441"/>
      <c r="F504" s="441"/>
      <c r="G504" s="441"/>
      <c r="H504" s="441"/>
      <c r="I504" s="441"/>
      <c r="J504" s="441"/>
      <c r="K504" s="436"/>
      <c r="L504" s="431"/>
      <c r="M504" s="431"/>
      <c r="N504" s="441"/>
      <c r="O504" s="441"/>
      <c r="P504" s="451"/>
      <c r="Q504" s="102"/>
      <c r="R504" s="355"/>
      <c r="S504" s="356"/>
      <c r="T504" s="356"/>
      <c r="U504" s="356"/>
      <c r="V504" s="343"/>
      <c r="W504" s="344"/>
      <c r="X504" s="346"/>
      <c r="Y504" s="346"/>
      <c r="Z504" s="346"/>
      <c r="AA504" s="347"/>
      <c r="AB504" s="344"/>
      <c r="AC504" s="348"/>
      <c r="AD504" s="348"/>
      <c r="AE504" s="490"/>
      <c r="AF504" s="2"/>
      <c r="AG504" s="2"/>
      <c r="AH504" s="2"/>
      <c r="AI504" s="2"/>
      <c r="AJ504" s="2"/>
      <c r="AK504" s="2"/>
      <c r="AL504" s="2"/>
      <c r="AM504" s="2"/>
      <c r="AN504" s="2"/>
      <c r="AO504" s="2"/>
      <c r="AP504" s="2"/>
      <c r="AQ504" s="2"/>
      <c r="AR504" s="2"/>
      <c r="AS504" s="2"/>
      <c r="AT504" s="2"/>
      <c r="AU504" s="2"/>
    </row>
    <row r="505" spans="1:47" ht="25.5" customHeight="1" x14ac:dyDescent="0.25">
      <c r="A505" s="593"/>
      <c r="B505" s="432" t="s">
        <v>46</v>
      </c>
      <c r="C505" s="435" t="s">
        <v>47</v>
      </c>
      <c r="D505" s="435" t="s">
        <v>48</v>
      </c>
      <c r="E505" s="435" t="s">
        <v>463</v>
      </c>
      <c r="F505" s="449" t="s">
        <v>50</v>
      </c>
      <c r="G505" s="435" t="s">
        <v>51</v>
      </c>
      <c r="H505" s="435" t="s">
        <v>52</v>
      </c>
      <c r="I505" s="447" t="s">
        <v>721</v>
      </c>
      <c r="J505" s="447" t="s">
        <v>159</v>
      </c>
      <c r="K505" s="447" t="s">
        <v>722</v>
      </c>
      <c r="L505" s="445">
        <v>1</v>
      </c>
      <c r="M505" s="445">
        <v>3</v>
      </c>
      <c r="N505" s="435" t="s">
        <v>723</v>
      </c>
      <c r="O505" s="447" t="s">
        <v>724</v>
      </c>
      <c r="P505" s="469" t="s">
        <v>725</v>
      </c>
      <c r="Q505" s="37"/>
      <c r="R505" s="314"/>
      <c r="S505" s="79"/>
      <c r="T505" s="79"/>
      <c r="U505" s="79"/>
      <c r="V505" s="114"/>
      <c r="W505" s="103"/>
      <c r="X505" s="115"/>
      <c r="Y505" s="115"/>
      <c r="Z505" s="115"/>
      <c r="AA505" s="43"/>
      <c r="AB505" s="103"/>
      <c r="AC505" s="44"/>
      <c r="AD505" s="44"/>
      <c r="AE505" s="523"/>
      <c r="AF505" s="2"/>
      <c r="AG505" s="2"/>
      <c r="AH505" s="2"/>
      <c r="AI505" s="2"/>
      <c r="AJ505" s="2"/>
      <c r="AK505" s="2"/>
      <c r="AL505" s="2"/>
      <c r="AM505" s="2"/>
      <c r="AN505" s="2"/>
      <c r="AO505" s="2"/>
      <c r="AP505" s="2"/>
      <c r="AQ505" s="2"/>
      <c r="AR505" s="2"/>
      <c r="AS505" s="2"/>
      <c r="AT505" s="2"/>
      <c r="AU505" s="2"/>
    </row>
    <row r="506" spans="1:47" ht="25.5" customHeight="1" x14ac:dyDescent="0.25">
      <c r="A506" s="593"/>
      <c r="B506" s="433"/>
      <c r="C506" s="436"/>
      <c r="D506" s="436"/>
      <c r="E506" s="436"/>
      <c r="F506" s="436"/>
      <c r="G506" s="436"/>
      <c r="H506" s="436"/>
      <c r="I506" s="436"/>
      <c r="J506" s="436"/>
      <c r="K506" s="436"/>
      <c r="L506" s="430"/>
      <c r="M506" s="430"/>
      <c r="N506" s="436"/>
      <c r="O506" s="436"/>
      <c r="P506" s="451"/>
      <c r="Q506" s="45"/>
      <c r="R506" s="311"/>
      <c r="S506" s="147"/>
      <c r="T506" s="147"/>
      <c r="U506" s="147"/>
      <c r="V506" s="148"/>
      <c r="W506" s="32"/>
      <c r="X506" s="68"/>
      <c r="Y506" s="68"/>
      <c r="Z506" s="68"/>
      <c r="AA506" s="34"/>
      <c r="AB506" s="32"/>
      <c r="AC506" s="170"/>
      <c r="AD506" s="170"/>
      <c r="AE506" s="489"/>
      <c r="AF506" s="2"/>
      <c r="AG506" s="2"/>
      <c r="AH506" s="2"/>
      <c r="AI506" s="2"/>
      <c r="AJ506" s="2"/>
      <c r="AK506" s="2"/>
      <c r="AL506" s="2"/>
      <c r="AM506" s="2"/>
      <c r="AN506" s="2"/>
      <c r="AO506" s="2"/>
      <c r="AP506" s="2"/>
      <c r="AQ506" s="2"/>
      <c r="AR506" s="2"/>
      <c r="AS506" s="2"/>
      <c r="AT506" s="2"/>
      <c r="AU506" s="2"/>
    </row>
    <row r="507" spans="1:47" ht="25.5" customHeight="1" x14ac:dyDescent="0.25">
      <c r="A507" s="593"/>
      <c r="B507" s="433"/>
      <c r="C507" s="436"/>
      <c r="D507" s="436"/>
      <c r="E507" s="436"/>
      <c r="F507" s="436"/>
      <c r="G507" s="436"/>
      <c r="H507" s="436"/>
      <c r="I507" s="436"/>
      <c r="J507" s="436"/>
      <c r="K507" s="436"/>
      <c r="L507" s="430"/>
      <c r="M507" s="430"/>
      <c r="N507" s="436"/>
      <c r="O507" s="436"/>
      <c r="P507" s="451"/>
      <c r="Q507" s="45"/>
      <c r="R507" s="311"/>
      <c r="S507" s="147"/>
      <c r="T507" s="147"/>
      <c r="U507" s="147"/>
      <c r="V507" s="148"/>
      <c r="W507" s="32"/>
      <c r="X507" s="68"/>
      <c r="Y507" s="68"/>
      <c r="Z507" s="68"/>
      <c r="AA507" s="34"/>
      <c r="AB507" s="32"/>
      <c r="AC507" s="170"/>
      <c r="AD507" s="170"/>
      <c r="AE507" s="489"/>
      <c r="AF507" s="2"/>
      <c r="AG507" s="2"/>
      <c r="AH507" s="2"/>
      <c r="AI507" s="2"/>
      <c r="AJ507" s="2"/>
      <c r="AK507" s="2"/>
      <c r="AL507" s="2"/>
      <c r="AM507" s="2"/>
      <c r="AN507" s="2"/>
      <c r="AO507" s="2"/>
      <c r="AP507" s="2"/>
      <c r="AQ507" s="2"/>
      <c r="AR507" s="2"/>
      <c r="AS507" s="2"/>
      <c r="AT507" s="2"/>
      <c r="AU507" s="2"/>
    </row>
    <row r="508" spans="1:47" ht="25.5" customHeight="1" x14ac:dyDescent="0.25">
      <c r="A508" s="593"/>
      <c r="B508" s="433"/>
      <c r="C508" s="436"/>
      <c r="D508" s="436"/>
      <c r="E508" s="436"/>
      <c r="F508" s="436"/>
      <c r="G508" s="436"/>
      <c r="H508" s="436"/>
      <c r="I508" s="436"/>
      <c r="J508" s="436"/>
      <c r="K508" s="436"/>
      <c r="L508" s="430"/>
      <c r="M508" s="430"/>
      <c r="N508" s="436"/>
      <c r="O508" s="436"/>
      <c r="P508" s="451"/>
      <c r="Q508" s="26"/>
      <c r="R508" s="311"/>
      <c r="S508" s="147"/>
      <c r="T508" s="147"/>
      <c r="U508" s="147"/>
      <c r="V508" s="148"/>
      <c r="W508" s="32"/>
      <c r="X508" s="68"/>
      <c r="Y508" s="68"/>
      <c r="Z508" s="68"/>
      <c r="AA508" s="34"/>
      <c r="AB508" s="32"/>
      <c r="AC508" s="170"/>
      <c r="AD508" s="170"/>
      <c r="AE508" s="489"/>
      <c r="AF508" s="2"/>
      <c r="AG508" s="2"/>
      <c r="AH508" s="2"/>
      <c r="AI508" s="2"/>
      <c r="AJ508" s="2"/>
      <c r="AK508" s="2"/>
      <c r="AL508" s="2"/>
      <c r="AM508" s="2"/>
      <c r="AN508" s="2"/>
      <c r="AO508" s="2"/>
      <c r="AP508" s="2"/>
      <c r="AQ508" s="2"/>
      <c r="AR508" s="2"/>
      <c r="AS508" s="2"/>
      <c r="AT508" s="2"/>
      <c r="AU508" s="2"/>
    </row>
    <row r="509" spans="1:47" ht="25.5" customHeight="1" x14ac:dyDescent="0.25">
      <c r="A509" s="593"/>
      <c r="B509" s="434"/>
      <c r="C509" s="437"/>
      <c r="D509" s="437"/>
      <c r="E509" s="437"/>
      <c r="F509" s="437"/>
      <c r="G509" s="437"/>
      <c r="H509" s="437"/>
      <c r="I509" s="437"/>
      <c r="J509" s="437"/>
      <c r="K509" s="437"/>
      <c r="L509" s="446"/>
      <c r="M509" s="446"/>
      <c r="N509" s="437"/>
      <c r="O509" s="437"/>
      <c r="P509" s="454"/>
      <c r="Q509" s="49"/>
      <c r="R509" s="312"/>
      <c r="S509" s="50"/>
      <c r="T509" s="50"/>
      <c r="U509" s="50"/>
      <c r="V509" s="135"/>
      <c r="W509" s="136"/>
      <c r="X509" s="54"/>
      <c r="Y509" s="54"/>
      <c r="Z509" s="54"/>
      <c r="AA509" s="55"/>
      <c r="AB509" s="136"/>
      <c r="AC509" s="57"/>
      <c r="AD509" s="57"/>
      <c r="AE509" s="524"/>
      <c r="AF509" s="2"/>
      <c r="AG509" s="2"/>
      <c r="AH509" s="2"/>
      <c r="AI509" s="2"/>
      <c r="AJ509" s="2"/>
      <c r="AK509" s="2"/>
      <c r="AL509" s="2"/>
      <c r="AM509" s="2"/>
      <c r="AN509" s="2"/>
      <c r="AO509" s="2"/>
      <c r="AP509" s="2"/>
      <c r="AQ509" s="2"/>
      <c r="AR509" s="2"/>
      <c r="AS509" s="2"/>
      <c r="AT509" s="2"/>
      <c r="AU509" s="2"/>
    </row>
    <row r="510" spans="1:47" ht="25.5" customHeight="1" x14ac:dyDescent="0.25">
      <c r="A510" s="593"/>
      <c r="B510" s="443" t="s">
        <v>46</v>
      </c>
      <c r="C510" s="444" t="s">
        <v>47</v>
      </c>
      <c r="D510" s="444" t="s">
        <v>48</v>
      </c>
      <c r="E510" s="444" t="s">
        <v>463</v>
      </c>
      <c r="F510" s="448" t="s">
        <v>50</v>
      </c>
      <c r="G510" s="444" t="s">
        <v>51</v>
      </c>
      <c r="H510" s="444" t="s">
        <v>52</v>
      </c>
      <c r="I510" s="456" t="s">
        <v>726</v>
      </c>
      <c r="J510" s="456" t="s">
        <v>182</v>
      </c>
      <c r="K510" s="456" t="s">
        <v>727</v>
      </c>
      <c r="L510" s="457">
        <v>2</v>
      </c>
      <c r="M510" s="457">
        <v>2</v>
      </c>
      <c r="N510" s="444" t="s">
        <v>728</v>
      </c>
      <c r="O510" s="444" t="s">
        <v>729</v>
      </c>
      <c r="P510" s="468" t="s">
        <v>730</v>
      </c>
      <c r="Q510" s="58"/>
      <c r="R510" s="313"/>
      <c r="S510" s="169"/>
      <c r="T510" s="169"/>
      <c r="U510" s="169"/>
      <c r="V510" s="61"/>
      <c r="W510" s="62"/>
      <c r="X510" s="63"/>
      <c r="Y510" s="63"/>
      <c r="Z510" s="63"/>
      <c r="AA510" s="64"/>
      <c r="AB510" s="62"/>
      <c r="AC510" s="66"/>
      <c r="AD510" s="66"/>
      <c r="AE510" s="525"/>
      <c r="AF510" s="2"/>
      <c r="AG510" s="2"/>
      <c r="AH510" s="2"/>
      <c r="AI510" s="2"/>
      <c r="AJ510" s="2"/>
      <c r="AK510" s="2"/>
      <c r="AL510" s="2"/>
      <c r="AM510" s="2"/>
      <c r="AN510" s="2"/>
      <c r="AO510" s="2"/>
      <c r="AP510" s="2"/>
      <c r="AQ510" s="2"/>
      <c r="AR510" s="2"/>
      <c r="AS510" s="2"/>
      <c r="AT510" s="2"/>
      <c r="AU510" s="2"/>
    </row>
    <row r="511" spans="1:47" ht="25.5" customHeight="1" x14ac:dyDescent="0.25">
      <c r="A511" s="593"/>
      <c r="B511" s="433"/>
      <c r="C511" s="436"/>
      <c r="D511" s="436"/>
      <c r="E511" s="436"/>
      <c r="F511" s="436"/>
      <c r="G511" s="436"/>
      <c r="H511" s="436"/>
      <c r="I511" s="436"/>
      <c r="J511" s="436"/>
      <c r="K511" s="436"/>
      <c r="L511" s="430"/>
      <c r="M511" s="430"/>
      <c r="N511" s="436"/>
      <c r="O511" s="436"/>
      <c r="P511" s="451"/>
      <c r="Q511" s="45"/>
      <c r="R511" s="311"/>
      <c r="S511" s="147"/>
      <c r="T511" s="147"/>
      <c r="U511" s="147"/>
      <c r="V511" s="148"/>
      <c r="W511" s="32"/>
      <c r="X511" s="68"/>
      <c r="Y511" s="68"/>
      <c r="Z511" s="68"/>
      <c r="AA511" s="34"/>
      <c r="AB511" s="32"/>
      <c r="AC511" s="170"/>
      <c r="AD511" s="170"/>
      <c r="AE511" s="489"/>
      <c r="AF511" s="2"/>
      <c r="AG511" s="2"/>
      <c r="AH511" s="2"/>
      <c r="AI511" s="2"/>
      <c r="AJ511" s="2"/>
      <c r="AK511" s="2"/>
      <c r="AL511" s="2"/>
      <c r="AM511" s="2"/>
      <c r="AN511" s="2"/>
      <c r="AO511" s="2"/>
      <c r="AP511" s="2"/>
      <c r="AQ511" s="2"/>
      <c r="AR511" s="2"/>
      <c r="AS511" s="2"/>
      <c r="AT511" s="2"/>
      <c r="AU511" s="2"/>
    </row>
    <row r="512" spans="1:47" ht="25.5" customHeight="1" x14ac:dyDescent="0.25">
      <c r="A512" s="593"/>
      <c r="B512" s="433"/>
      <c r="C512" s="436"/>
      <c r="D512" s="436"/>
      <c r="E512" s="436"/>
      <c r="F512" s="436"/>
      <c r="G512" s="436"/>
      <c r="H512" s="436"/>
      <c r="I512" s="436"/>
      <c r="J512" s="436"/>
      <c r="K512" s="436"/>
      <c r="L512" s="430"/>
      <c r="M512" s="430"/>
      <c r="N512" s="436"/>
      <c r="O512" s="436"/>
      <c r="P512" s="451"/>
      <c r="Q512" s="45"/>
      <c r="R512" s="311"/>
      <c r="S512" s="147"/>
      <c r="T512" s="147"/>
      <c r="U512" s="147"/>
      <c r="V512" s="148"/>
      <c r="W512" s="32"/>
      <c r="X512" s="68"/>
      <c r="Y512" s="68"/>
      <c r="Z512" s="68"/>
      <c r="AA512" s="34"/>
      <c r="AB512" s="32"/>
      <c r="AC512" s="170"/>
      <c r="AD512" s="170"/>
      <c r="AE512" s="489"/>
      <c r="AF512" s="2"/>
      <c r="AG512" s="2"/>
      <c r="AH512" s="2"/>
      <c r="AI512" s="2"/>
      <c r="AJ512" s="2"/>
      <c r="AK512" s="2"/>
      <c r="AL512" s="2"/>
      <c r="AM512" s="2"/>
      <c r="AN512" s="2"/>
      <c r="AO512" s="2"/>
      <c r="AP512" s="2"/>
      <c r="AQ512" s="2"/>
      <c r="AR512" s="2"/>
      <c r="AS512" s="2"/>
      <c r="AT512" s="2"/>
      <c r="AU512" s="2"/>
    </row>
    <row r="513" spans="1:47" ht="25.5" customHeight="1" x14ac:dyDescent="0.25">
      <c r="A513" s="593"/>
      <c r="B513" s="433"/>
      <c r="C513" s="436"/>
      <c r="D513" s="436"/>
      <c r="E513" s="436"/>
      <c r="F513" s="436"/>
      <c r="G513" s="436"/>
      <c r="H513" s="436"/>
      <c r="I513" s="436"/>
      <c r="J513" s="436"/>
      <c r="K513" s="436"/>
      <c r="L513" s="430"/>
      <c r="M513" s="430"/>
      <c r="N513" s="436"/>
      <c r="O513" s="436"/>
      <c r="P513" s="451"/>
      <c r="Q513" s="26"/>
      <c r="R513" s="311"/>
      <c r="S513" s="147"/>
      <c r="T513" s="147"/>
      <c r="U513" s="147"/>
      <c r="V513" s="148"/>
      <c r="W513" s="32"/>
      <c r="X513" s="68"/>
      <c r="Y513" s="68"/>
      <c r="Z513" s="68"/>
      <c r="AA513" s="34"/>
      <c r="AB513" s="32"/>
      <c r="AC513" s="170"/>
      <c r="AD513" s="170"/>
      <c r="AE513" s="489"/>
      <c r="AF513" s="2"/>
      <c r="AG513" s="2"/>
      <c r="AH513" s="2"/>
      <c r="AI513" s="2"/>
      <c r="AJ513" s="2"/>
      <c r="AK513" s="2"/>
      <c r="AL513" s="2"/>
      <c r="AM513" s="2"/>
      <c r="AN513" s="2"/>
      <c r="AO513" s="2"/>
      <c r="AP513" s="2"/>
      <c r="AQ513" s="2"/>
      <c r="AR513" s="2"/>
      <c r="AS513" s="2"/>
      <c r="AT513" s="2"/>
      <c r="AU513" s="2"/>
    </row>
    <row r="514" spans="1:47" ht="25.5" customHeight="1" x14ac:dyDescent="0.25">
      <c r="A514" s="593"/>
      <c r="B514" s="434"/>
      <c r="C514" s="437"/>
      <c r="D514" s="437"/>
      <c r="E514" s="437"/>
      <c r="F514" s="437"/>
      <c r="G514" s="437"/>
      <c r="H514" s="437"/>
      <c r="I514" s="437"/>
      <c r="J514" s="437"/>
      <c r="K514" s="437"/>
      <c r="L514" s="446"/>
      <c r="M514" s="446"/>
      <c r="N514" s="437"/>
      <c r="O514" s="437"/>
      <c r="P514" s="454"/>
      <c r="Q514" s="49"/>
      <c r="R514" s="312"/>
      <c r="S514" s="50"/>
      <c r="T514" s="50"/>
      <c r="U514" s="50"/>
      <c r="V514" s="135"/>
      <c r="W514" s="136"/>
      <c r="X514" s="54"/>
      <c r="Y514" s="54"/>
      <c r="Z514" s="54"/>
      <c r="AA514" s="55"/>
      <c r="AB514" s="136"/>
      <c r="AC514" s="57"/>
      <c r="AD514" s="57"/>
      <c r="AE514" s="524"/>
      <c r="AF514" s="2"/>
      <c r="AG514" s="2"/>
      <c r="AH514" s="2"/>
      <c r="AI514" s="2"/>
      <c r="AJ514" s="2"/>
      <c r="AK514" s="2"/>
      <c r="AL514" s="2"/>
      <c r="AM514" s="2"/>
      <c r="AN514" s="2"/>
      <c r="AO514" s="2"/>
      <c r="AP514" s="2"/>
      <c r="AQ514" s="2"/>
      <c r="AR514" s="2"/>
      <c r="AS514" s="2"/>
      <c r="AT514" s="2"/>
      <c r="AU514" s="2"/>
    </row>
    <row r="515" spans="1:47" ht="22.5" customHeight="1" thickBot="1" x14ac:dyDescent="0.3">
      <c r="A515" s="586"/>
      <c r="B515" s="364"/>
      <c r="C515" s="364"/>
      <c r="D515" s="364"/>
      <c r="E515" s="364"/>
      <c r="F515" s="364"/>
      <c r="G515" s="364"/>
      <c r="H515" s="364"/>
      <c r="I515" s="364"/>
      <c r="J515" s="364"/>
      <c r="K515" s="364"/>
      <c r="L515" s="365"/>
      <c r="M515" s="365"/>
      <c r="N515" s="364"/>
      <c r="O515" s="364"/>
      <c r="P515" s="366"/>
      <c r="Q515" s="526" t="s">
        <v>731</v>
      </c>
      <c r="R515" s="527"/>
      <c r="S515" s="527"/>
      <c r="T515" s="527"/>
      <c r="U515" s="527"/>
      <c r="V515" s="527"/>
      <c r="W515" s="527"/>
      <c r="X515" s="527"/>
      <c r="Y515" s="527"/>
      <c r="Z515" s="367" t="s">
        <v>187</v>
      </c>
      <c r="AA515" s="183">
        <f>SUM(AA490:AA514)</f>
        <v>15.187040000000001</v>
      </c>
      <c r="AB515" s="529"/>
      <c r="AC515" s="530"/>
      <c r="AD515" s="530"/>
      <c r="AE515" s="531"/>
      <c r="AF515" s="2"/>
      <c r="AG515" s="2"/>
      <c r="AH515" s="2"/>
      <c r="AI515" s="2"/>
      <c r="AJ515" s="2"/>
      <c r="AK515" s="2"/>
      <c r="AL515" s="2"/>
      <c r="AM515" s="2"/>
      <c r="AN515" s="2"/>
      <c r="AO515" s="2"/>
      <c r="AP515" s="2"/>
      <c r="AQ515" s="2"/>
      <c r="AR515" s="2"/>
      <c r="AS515" s="2"/>
      <c r="AT515" s="2"/>
      <c r="AU515" s="2"/>
    </row>
    <row r="516" spans="1:47" ht="45.75" customHeight="1" x14ac:dyDescent="0.25">
      <c r="A516" s="582" t="s">
        <v>732</v>
      </c>
      <c r="B516" s="438" t="s">
        <v>189</v>
      </c>
      <c r="C516" s="440" t="s">
        <v>190</v>
      </c>
      <c r="D516" s="440" t="s">
        <v>191</v>
      </c>
      <c r="E516" s="440" t="s">
        <v>733</v>
      </c>
      <c r="F516" s="442" t="s">
        <v>193</v>
      </c>
      <c r="G516" s="440" t="s">
        <v>51</v>
      </c>
      <c r="H516" s="440" t="s">
        <v>52</v>
      </c>
      <c r="I516" s="460" t="s">
        <v>734</v>
      </c>
      <c r="J516" s="440" t="s">
        <v>665</v>
      </c>
      <c r="K516" s="440" t="s">
        <v>735</v>
      </c>
      <c r="L516" s="455">
        <v>7</v>
      </c>
      <c r="M516" s="455">
        <v>9</v>
      </c>
      <c r="N516" s="460" t="s">
        <v>736</v>
      </c>
      <c r="O516" s="440" t="s">
        <v>737</v>
      </c>
      <c r="P516" s="536" t="s">
        <v>738</v>
      </c>
      <c r="Q516" s="16" t="s">
        <v>76</v>
      </c>
      <c r="R516" s="321" t="s">
        <v>77</v>
      </c>
      <c r="S516" s="137"/>
      <c r="T516" s="69" t="s">
        <v>61</v>
      </c>
      <c r="U516" s="70" t="s">
        <v>62</v>
      </c>
      <c r="V516" s="138"/>
      <c r="W516" s="139"/>
      <c r="X516" s="23"/>
      <c r="Y516" s="23" t="str">
        <f t="shared" ref="Y516:Y520" si="50">IF(V516=0," ",V516*X516)</f>
        <v xml:space="preserve"> </v>
      </c>
      <c r="Z516" s="23" t="str">
        <f t="shared" ref="Z516:Z519" si="51">IF(V516=0," ",(Y516*12%)+Y516)</f>
        <v xml:space="preserve"> </v>
      </c>
      <c r="AA516" s="24">
        <f>SUM(Z517:Z520)</f>
        <v>15.187040000000001</v>
      </c>
      <c r="AB516" s="140"/>
      <c r="AC516" s="163"/>
      <c r="AD516" s="25"/>
      <c r="AE516" s="488" t="s">
        <v>739</v>
      </c>
      <c r="AF516" s="2"/>
      <c r="AG516" s="2"/>
      <c r="AH516" s="2"/>
      <c r="AI516" s="2"/>
      <c r="AJ516" s="2"/>
      <c r="AK516" s="2"/>
      <c r="AL516" s="2"/>
      <c r="AM516" s="2"/>
      <c r="AN516" s="2"/>
      <c r="AO516" s="2"/>
      <c r="AP516" s="2"/>
      <c r="AQ516" s="2"/>
      <c r="AR516" s="2"/>
      <c r="AS516" s="2"/>
      <c r="AT516" s="2"/>
      <c r="AU516" s="2"/>
    </row>
    <row r="517" spans="1:47" ht="45.75" customHeight="1" x14ac:dyDescent="0.25">
      <c r="A517" s="589"/>
      <c r="B517" s="433"/>
      <c r="C517" s="436"/>
      <c r="D517" s="436"/>
      <c r="E517" s="436"/>
      <c r="F517" s="436"/>
      <c r="G517" s="436"/>
      <c r="H517" s="436"/>
      <c r="I517" s="436"/>
      <c r="J517" s="436"/>
      <c r="K517" s="436"/>
      <c r="L517" s="430"/>
      <c r="M517" s="430"/>
      <c r="N517" s="436"/>
      <c r="O517" s="436"/>
      <c r="P517" s="451"/>
      <c r="Q517" s="45"/>
      <c r="R517" s="311" t="s">
        <v>740</v>
      </c>
      <c r="S517" s="147"/>
      <c r="T517" s="147"/>
      <c r="U517" s="147"/>
      <c r="V517" s="157">
        <v>5</v>
      </c>
      <c r="W517" s="46" t="s">
        <v>79</v>
      </c>
      <c r="X517" s="47">
        <v>1.496</v>
      </c>
      <c r="Y517" s="68">
        <f t="shared" si="50"/>
        <v>7.48</v>
      </c>
      <c r="Z517" s="68">
        <f t="shared" si="51"/>
        <v>8.377600000000001</v>
      </c>
      <c r="AA517" s="34"/>
      <c r="AB517" s="164"/>
      <c r="AC517" s="170" t="s">
        <v>63</v>
      </c>
      <c r="AD517" s="170"/>
      <c r="AE517" s="489"/>
      <c r="AF517" s="2"/>
      <c r="AG517" s="2"/>
      <c r="AH517" s="2"/>
      <c r="AI517" s="2"/>
      <c r="AJ517" s="2"/>
      <c r="AK517" s="2"/>
      <c r="AL517" s="2"/>
      <c r="AM517" s="2"/>
      <c r="AN517" s="2"/>
      <c r="AO517" s="2"/>
      <c r="AP517" s="2"/>
      <c r="AQ517" s="2"/>
      <c r="AR517" s="2"/>
      <c r="AS517" s="2"/>
      <c r="AT517" s="2"/>
      <c r="AU517" s="2"/>
    </row>
    <row r="518" spans="1:47" ht="45.75" customHeight="1" x14ac:dyDescent="0.25">
      <c r="A518" s="589"/>
      <c r="B518" s="433"/>
      <c r="C518" s="436"/>
      <c r="D518" s="436"/>
      <c r="E518" s="436"/>
      <c r="F518" s="436"/>
      <c r="G518" s="436"/>
      <c r="H518" s="436"/>
      <c r="I518" s="436"/>
      <c r="J518" s="436"/>
      <c r="K518" s="436"/>
      <c r="L518" s="430"/>
      <c r="M518" s="430"/>
      <c r="N518" s="436"/>
      <c r="O518" s="436"/>
      <c r="P518" s="451"/>
      <c r="Q518" s="45"/>
      <c r="R518" s="311" t="s">
        <v>741</v>
      </c>
      <c r="S518" s="147"/>
      <c r="T518" s="147"/>
      <c r="U518" s="147"/>
      <c r="V518" s="157">
        <v>1</v>
      </c>
      <c r="W518" s="46" t="s">
        <v>84</v>
      </c>
      <c r="X518" s="47">
        <v>0.2026</v>
      </c>
      <c r="Y518" s="68">
        <f t="shared" si="50"/>
        <v>0.2026</v>
      </c>
      <c r="Z518" s="68">
        <f t="shared" si="51"/>
        <v>0.226912</v>
      </c>
      <c r="AA518" s="34"/>
      <c r="AB518" s="164"/>
      <c r="AC518" s="170" t="s">
        <v>63</v>
      </c>
      <c r="AD518" s="170"/>
      <c r="AE518" s="489"/>
      <c r="AF518" s="2"/>
      <c r="AG518" s="2"/>
      <c r="AH518" s="2"/>
      <c r="AI518" s="2"/>
      <c r="AJ518" s="2"/>
      <c r="AK518" s="2"/>
      <c r="AL518" s="2"/>
      <c r="AM518" s="2"/>
      <c r="AN518" s="2"/>
      <c r="AO518" s="2"/>
      <c r="AP518" s="2"/>
      <c r="AQ518" s="2"/>
      <c r="AR518" s="2"/>
      <c r="AS518" s="2"/>
      <c r="AT518" s="2"/>
      <c r="AU518" s="2"/>
    </row>
    <row r="519" spans="1:47" ht="45.75" customHeight="1" x14ac:dyDescent="0.25">
      <c r="A519" s="589"/>
      <c r="B519" s="433"/>
      <c r="C519" s="436"/>
      <c r="D519" s="436"/>
      <c r="E519" s="436"/>
      <c r="F519" s="436"/>
      <c r="G519" s="436"/>
      <c r="H519" s="436"/>
      <c r="I519" s="436"/>
      <c r="J519" s="436"/>
      <c r="K519" s="436"/>
      <c r="L519" s="430"/>
      <c r="M519" s="430"/>
      <c r="N519" s="436"/>
      <c r="O519" s="436"/>
      <c r="P519" s="451"/>
      <c r="Q519" s="26"/>
      <c r="R519" s="311" t="s">
        <v>742</v>
      </c>
      <c r="S519" s="147"/>
      <c r="T519" s="147"/>
      <c r="U519" s="147"/>
      <c r="V519" s="157">
        <v>1</v>
      </c>
      <c r="W519" s="46" t="s">
        <v>84</v>
      </c>
      <c r="X519" s="47">
        <v>0.60940000000000005</v>
      </c>
      <c r="Y519" s="68">
        <f t="shared" si="50"/>
        <v>0.60940000000000005</v>
      </c>
      <c r="Z519" s="68">
        <f t="shared" si="51"/>
        <v>0.68252800000000002</v>
      </c>
      <c r="AA519" s="34"/>
      <c r="AB519" s="164"/>
      <c r="AC519" s="170" t="s">
        <v>63</v>
      </c>
      <c r="AD519" s="170"/>
      <c r="AE519" s="489"/>
      <c r="AF519" s="2"/>
      <c r="AG519" s="2"/>
      <c r="AH519" s="2"/>
      <c r="AI519" s="2"/>
      <c r="AJ519" s="2"/>
      <c r="AK519" s="2"/>
      <c r="AL519" s="2"/>
      <c r="AM519" s="2"/>
      <c r="AN519" s="2"/>
      <c r="AO519" s="2"/>
      <c r="AP519" s="2"/>
      <c r="AQ519" s="2"/>
      <c r="AR519" s="2"/>
      <c r="AS519" s="2"/>
      <c r="AT519" s="2"/>
      <c r="AU519" s="2"/>
    </row>
    <row r="520" spans="1:47" ht="45.75" customHeight="1" x14ac:dyDescent="0.25">
      <c r="A520" s="589"/>
      <c r="B520" s="439"/>
      <c r="C520" s="441"/>
      <c r="D520" s="441"/>
      <c r="E520" s="441"/>
      <c r="F520" s="441"/>
      <c r="G520" s="441"/>
      <c r="H520" s="441"/>
      <c r="I520" s="436"/>
      <c r="J520" s="441"/>
      <c r="K520" s="441"/>
      <c r="L520" s="430"/>
      <c r="M520" s="430"/>
      <c r="N520" s="436"/>
      <c r="O520" s="441"/>
      <c r="P520" s="451"/>
      <c r="Q520" s="102"/>
      <c r="R520" s="355" t="s">
        <v>743</v>
      </c>
      <c r="S520" s="356"/>
      <c r="T520" s="356"/>
      <c r="U520" s="356"/>
      <c r="V520" s="357">
        <v>2</v>
      </c>
      <c r="W520" s="358" t="s">
        <v>79</v>
      </c>
      <c r="X520" s="345">
        <v>2.95</v>
      </c>
      <c r="Y520" s="346">
        <f t="shared" si="50"/>
        <v>5.9</v>
      </c>
      <c r="Z520" s="346">
        <f>IF(V520=0," ",(Y520))</f>
        <v>5.9</v>
      </c>
      <c r="AA520" s="347"/>
      <c r="AB520" s="386"/>
      <c r="AC520" s="348" t="s">
        <v>63</v>
      </c>
      <c r="AD520" s="348"/>
      <c r="AE520" s="490"/>
      <c r="AF520" s="2"/>
      <c r="AG520" s="2"/>
      <c r="AH520" s="2"/>
      <c r="AI520" s="2"/>
      <c r="AJ520" s="2"/>
      <c r="AK520" s="2"/>
      <c r="AL520" s="2"/>
      <c r="AM520" s="2"/>
      <c r="AN520" s="2"/>
      <c r="AO520" s="2"/>
      <c r="AP520" s="2"/>
      <c r="AQ520" s="2"/>
      <c r="AR520" s="2"/>
      <c r="AS520" s="2"/>
      <c r="AT520" s="2"/>
      <c r="AU520" s="2"/>
    </row>
    <row r="521" spans="1:47" ht="19.5" customHeight="1" x14ac:dyDescent="0.25">
      <c r="A521" s="589"/>
      <c r="B521" s="432" t="s">
        <v>189</v>
      </c>
      <c r="C521" s="435" t="s">
        <v>190</v>
      </c>
      <c r="D521" s="435" t="s">
        <v>191</v>
      </c>
      <c r="E521" s="435" t="s">
        <v>192</v>
      </c>
      <c r="F521" s="449" t="s">
        <v>193</v>
      </c>
      <c r="G521" s="435" t="s">
        <v>457</v>
      </c>
      <c r="H521" s="435" t="s">
        <v>194</v>
      </c>
      <c r="I521" s="435" t="s">
        <v>744</v>
      </c>
      <c r="J521" s="435" t="s">
        <v>745</v>
      </c>
      <c r="K521" s="447" t="s">
        <v>746</v>
      </c>
      <c r="L521" s="445">
        <v>1</v>
      </c>
      <c r="M521" s="445">
        <v>1</v>
      </c>
      <c r="N521" s="447" t="s">
        <v>747</v>
      </c>
      <c r="O521" s="435" t="s">
        <v>748</v>
      </c>
      <c r="P521" s="453" t="s">
        <v>749</v>
      </c>
      <c r="Q521" s="37"/>
      <c r="R521" s="314"/>
      <c r="S521" s="79"/>
      <c r="T521" s="158"/>
      <c r="U521" s="159"/>
      <c r="V521" s="114"/>
      <c r="W521" s="103"/>
      <c r="X521" s="115"/>
      <c r="Y521" s="115"/>
      <c r="Z521" s="115"/>
      <c r="AA521" s="43"/>
      <c r="AB521" s="81"/>
      <c r="AC521" s="44"/>
      <c r="AD521" s="44"/>
      <c r="AE521" s="523"/>
      <c r="AF521" s="2"/>
      <c r="AG521" s="2"/>
      <c r="AH521" s="2"/>
      <c r="AI521" s="2"/>
      <c r="AJ521" s="2"/>
      <c r="AK521" s="2"/>
      <c r="AL521" s="2"/>
      <c r="AM521" s="2"/>
      <c r="AN521" s="2"/>
      <c r="AO521" s="2"/>
      <c r="AP521" s="2"/>
      <c r="AQ521" s="2"/>
      <c r="AR521" s="2"/>
      <c r="AS521" s="2"/>
      <c r="AT521" s="2"/>
      <c r="AU521" s="2"/>
    </row>
    <row r="522" spans="1:47" ht="19.5" customHeight="1" x14ac:dyDescent="0.25">
      <c r="A522" s="589"/>
      <c r="B522" s="433"/>
      <c r="C522" s="436"/>
      <c r="D522" s="436"/>
      <c r="E522" s="436"/>
      <c r="F522" s="436"/>
      <c r="G522" s="436"/>
      <c r="H522" s="436"/>
      <c r="I522" s="436"/>
      <c r="J522" s="436"/>
      <c r="K522" s="436"/>
      <c r="L522" s="430"/>
      <c r="M522" s="430"/>
      <c r="N522" s="436"/>
      <c r="O522" s="436"/>
      <c r="P522" s="451"/>
      <c r="Q522" s="104"/>
      <c r="R522" s="324"/>
      <c r="S522" s="165"/>
      <c r="T522" s="165"/>
      <c r="U522" s="165"/>
      <c r="V522" s="157"/>
      <c r="W522" s="166"/>
      <c r="X522" s="105"/>
      <c r="Y522" s="105"/>
      <c r="Z522" s="120"/>
      <c r="AA522" s="73"/>
      <c r="AB522" s="75"/>
      <c r="AC522" s="170"/>
      <c r="AD522" s="76"/>
      <c r="AE522" s="489"/>
      <c r="AF522" s="2"/>
      <c r="AG522" s="2"/>
      <c r="AH522" s="2"/>
      <c r="AI522" s="2"/>
      <c r="AJ522" s="2"/>
      <c r="AK522" s="2"/>
      <c r="AL522" s="2"/>
      <c r="AM522" s="2"/>
      <c r="AN522" s="2"/>
      <c r="AO522" s="2"/>
      <c r="AP522" s="2"/>
      <c r="AQ522" s="2"/>
      <c r="AR522" s="2"/>
      <c r="AS522" s="2"/>
      <c r="AT522" s="2"/>
      <c r="AU522" s="2"/>
    </row>
    <row r="523" spans="1:47" ht="19.5" customHeight="1" x14ac:dyDescent="0.25">
      <c r="A523" s="589"/>
      <c r="B523" s="433"/>
      <c r="C523" s="436"/>
      <c r="D523" s="436"/>
      <c r="E523" s="436"/>
      <c r="F523" s="436"/>
      <c r="G523" s="436"/>
      <c r="H523" s="436"/>
      <c r="I523" s="436"/>
      <c r="J523" s="436"/>
      <c r="K523" s="436"/>
      <c r="L523" s="430"/>
      <c r="M523" s="430"/>
      <c r="N523" s="436"/>
      <c r="O523" s="436"/>
      <c r="P523" s="451"/>
      <c r="Q523" s="104"/>
      <c r="R523" s="324"/>
      <c r="S523" s="167"/>
      <c r="T523" s="167"/>
      <c r="U523" s="167"/>
      <c r="V523" s="110"/>
      <c r="W523" s="167"/>
      <c r="X523" s="105"/>
      <c r="Y523" s="105"/>
      <c r="Z523" s="120"/>
      <c r="AA523" s="73"/>
      <c r="AB523" s="75"/>
      <c r="AC523" s="76"/>
      <c r="AD523" s="76"/>
      <c r="AE523" s="489"/>
      <c r="AF523" s="2"/>
      <c r="AG523" s="2"/>
      <c r="AH523" s="2"/>
      <c r="AI523" s="2"/>
      <c r="AJ523" s="2"/>
      <c r="AK523" s="2"/>
      <c r="AL523" s="2"/>
      <c r="AM523" s="2"/>
      <c r="AN523" s="2"/>
      <c r="AO523" s="2"/>
      <c r="AP523" s="2"/>
      <c r="AQ523" s="2"/>
      <c r="AR523" s="2"/>
      <c r="AS523" s="2"/>
      <c r="AT523" s="2"/>
      <c r="AU523" s="2"/>
    </row>
    <row r="524" spans="1:47" ht="19.5" customHeight="1" x14ac:dyDescent="0.25">
      <c r="A524" s="589"/>
      <c r="B524" s="433"/>
      <c r="C524" s="436"/>
      <c r="D524" s="436"/>
      <c r="E524" s="436"/>
      <c r="F524" s="436"/>
      <c r="G524" s="436"/>
      <c r="H524" s="436"/>
      <c r="I524" s="436"/>
      <c r="J524" s="436"/>
      <c r="K524" s="436"/>
      <c r="L524" s="430"/>
      <c r="M524" s="430"/>
      <c r="N524" s="436"/>
      <c r="O524" s="436"/>
      <c r="P524" s="451"/>
      <c r="Q524" s="104"/>
      <c r="R524" s="324"/>
      <c r="S524" s="167"/>
      <c r="T524" s="167"/>
      <c r="U524" s="167"/>
      <c r="V524" s="110"/>
      <c r="W524" s="167"/>
      <c r="X524" s="105"/>
      <c r="Y524" s="105"/>
      <c r="Z524" s="120"/>
      <c r="AA524" s="73"/>
      <c r="AB524" s="75"/>
      <c r="AC524" s="76"/>
      <c r="AD524" s="76"/>
      <c r="AE524" s="489"/>
      <c r="AF524" s="2"/>
      <c r="AG524" s="2"/>
      <c r="AH524" s="2"/>
      <c r="AI524" s="2"/>
      <c r="AJ524" s="2"/>
      <c r="AK524" s="2"/>
      <c r="AL524" s="2"/>
      <c r="AM524" s="2"/>
      <c r="AN524" s="2"/>
      <c r="AO524" s="2"/>
      <c r="AP524" s="2"/>
      <c r="AQ524" s="2"/>
      <c r="AR524" s="2"/>
      <c r="AS524" s="2"/>
      <c r="AT524" s="2"/>
      <c r="AU524" s="2"/>
    </row>
    <row r="525" spans="1:47" ht="19.5" customHeight="1" x14ac:dyDescent="0.25">
      <c r="A525" s="589"/>
      <c r="B525" s="434"/>
      <c r="C525" s="437"/>
      <c r="D525" s="437"/>
      <c r="E525" s="437"/>
      <c r="F525" s="437"/>
      <c r="G525" s="437"/>
      <c r="H525" s="437"/>
      <c r="I525" s="437"/>
      <c r="J525" s="437"/>
      <c r="K525" s="437"/>
      <c r="L525" s="446"/>
      <c r="M525" s="446"/>
      <c r="N525" s="437"/>
      <c r="O525" s="437"/>
      <c r="P525" s="454"/>
      <c r="Q525" s="106"/>
      <c r="R525" s="325"/>
      <c r="S525" s="168"/>
      <c r="T525" s="168"/>
      <c r="U525" s="168"/>
      <c r="V525" s="107"/>
      <c r="W525" s="168"/>
      <c r="X525" s="109"/>
      <c r="Y525" s="109"/>
      <c r="Z525" s="94"/>
      <c r="AA525" s="95"/>
      <c r="AB525" s="121"/>
      <c r="AC525" s="96"/>
      <c r="AD525" s="96"/>
      <c r="AE525" s="524"/>
      <c r="AF525" s="2"/>
      <c r="AG525" s="2"/>
      <c r="AH525" s="2"/>
      <c r="AI525" s="2"/>
      <c r="AJ525" s="2"/>
      <c r="AK525" s="2"/>
      <c r="AL525" s="2"/>
      <c r="AM525" s="2"/>
      <c r="AN525" s="2"/>
      <c r="AO525" s="2"/>
      <c r="AP525" s="2"/>
      <c r="AQ525" s="2"/>
      <c r="AR525" s="2"/>
      <c r="AS525" s="2"/>
      <c r="AT525" s="2"/>
      <c r="AU525" s="2"/>
    </row>
    <row r="526" spans="1:47" ht="45" customHeight="1" x14ac:dyDescent="0.25">
      <c r="A526" s="589"/>
      <c r="B526" s="443" t="s">
        <v>189</v>
      </c>
      <c r="C526" s="444" t="s">
        <v>190</v>
      </c>
      <c r="D526" s="444" t="s">
        <v>48</v>
      </c>
      <c r="E526" s="444" t="s">
        <v>463</v>
      </c>
      <c r="F526" s="448" t="s">
        <v>50</v>
      </c>
      <c r="G526" s="444" t="s">
        <v>51</v>
      </c>
      <c r="H526" s="444" t="s">
        <v>52</v>
      </c>
      <c r="I526" s="456" t="s">
        <v>750</v>
      </c>
      <c r="J526" s="444" t="s">
        <v>159</v>
      </c>
      <c r="K526" s="456" t="s">
        <v>751</v>
      </c>
      <c r="L526" s="457">
        <v>1</v>
      </c>
      <c r="M526" s="457">
        <v>3</v>
      </c>
      <c r="N526" s="456" t="s">
        <v>752</v>
      </c>
      <c r="O526" s="444" t="s">
        <v>753</v>
      </c>
      <c r="P526" s="450" t="s">
        <v>749</v>
      </c>
      <c r="Q526" s="172" t="s">
        <v>754</v>
      </c>
      <c r="R526" s="313" t="s">
        <v>755</v>
      </c>
      <c r="S526" s="169"/>
      <c r="T526" s="169"/>
      <c r="U526" s="169"/>
      <c r="V526" s="61"/>
      <c r="W526" s="62"/>
      <c r="X526" s="63"/>
      <c r="Y526" s="63"/>
      <c r="Z526" s="63"/>
      <c r="AA526" s="64">
        <f>Z527</f>
        <v>11602.28</v>
      </c>
      <c r="AB526" s="62"/>
      <c r="AC526" s="66"/>
      <c r="AD526" s="66"/>
      <c r="AE526" s="525"/>
      <c r="AF526" s="2"/>
      <c r="AG526" s="2"/>
      <c r="AH526" s="2"/>
      <c r="AI526" s="2"/>
      <c r="AJ526" s="2"/>
      <c r="AK526" s="2"/>
      <c r="AL526" s="2"/>
      <c r="AM526" s="2"/>
      <c r="AN526" s="2"/>
      <c r="AO526" s="2"/>
      <c r="AP526" s="2"/>
      <c r="AQ526" s="2"/>
      <c r="AR526" s="2"/>
      <c r="AS526" s="2"/>
      <c r="AT526" s="2"/>
      <c r="AU526" s="2"/>
    </row>
    <row r="527" spans="1:47" ht="21" customHeight="1" x14ac:dyDescent="0.25">
      <c r="A527" s="589"/>
      <c r="B527" s="433"/>
      <c r="C527" s="436"/>
      <c r="D527" s="436"/>
      <c r="E527" s="436"/>
      <c r="F527" s="436"/>
      <c r="G527" s="436"/>
      <c r="H527" s="436"/>
      <c r="I527" s="436"/>
      <c r="J527" s="436"/>
      <c r="K527" s="436"/>
      <c r="L527" s="430"/>
      <c r="M527" s="430"/>
      <c r="N527" s="436"/>
      <c r="O527" s="436"/>
      <c r="P527" s="451"/>
      <c r="Q527" s="45"/>
      <c r="R527" s="326" t="s">
        <v>756</v>
      </c>
      <c r="S527" s="295"/>
      <c r="T527" s="295"/>
      <c r="U527" s="295"/>
      <c r="V527" s="296">
        <v>1</v>
      </c>
      <c r="W527" s="297" t="s">
        <v>79</v>
      </c>
      <c r="X527" s="298">
        <v>11602.28</v>
      </c>
      <c r="Y527" s="299">
        <f>V527*X527</f>
        <v>11602.28</v>
      </c>
      <c r="Z527" s="300">
        <f>+Y527</f>
        <v>11602.28</v>
      </c>
      <c r="AA527" s="34"/>
      <c r="AB527" s="32"/>
      <c r="AC527" s="170"/>
      <c r="AD527" s="170" t="s">
        <v>63</v>
      </c>
      <c r="AE527" s="489"/>
      <c r="AF527" s="2"/>
      <c r="AG527" s="2"/>
      <c r="AH527" s="2"/>
      <c r="AI527" s="2"/>
      <c r="AJ527" s="2"/>
      <c r="AK527" s="2"/>
      <c r="AL527" s="2"/>
      <c r="AM527" s="2"/>
      <c r="AN527" s="2"/>
      <c r="AO527" s="2"/>
      <c r="AP527" s="2"/>
      <c r="AQ527" s="2"/>
      <c r="AR527" s="2"/>
      <c r="AS527" s="2"/>
      <c r="AT527" s="2"/>
      <c r="AU527" s="2"/>
    </row>
    <row r="528" spans="1:47" ht="21" customHeight="1" x14ac:dyDescent="0.25">
      <c r="A528" s="589"/>
      <c r="B528" s="433"/>
      <c r="C528" s="436"/>
      <c r="D528" s="436"/>
      <c r="E528" s="436"/>
      <c r="F528" s="436"/>
      <c r="G528" s="436"/>
      <c r="H528" s="436"/>
      <c r="I528" s="436"/>
      <c r="J528" s="436"/>
      <c r="K528" s="436"/>
      <c r="L528" s="430"/>
      <c r="M528" s="430"/>
      <c r="N528" s="436"/>
      <c r="O528" s="436"/>
      <c r="P528" s="451"/>
      <c r="Q528" s="45"/>
      <c r="R528" s="311"/>
      <c r="S528" s="147"/>
      <c r="T528" s="147"/>
      <c r="U528" s="147"/>
      <c r="V528" s="148"/>
      <c r="W528" s="32"/>
      <c r="X528" s="68"/>
      <c r="Y528" s="68"/>
      <c r="Z528" s="68"/>
      <c r="AA528" s="34"/>
      <c r="AB528" s="32"/>
      <c r="AC528" s="170"/>
      <c r="AD528" s="170"/>
      <c r="AE528" s="489"/>
      <c r="AF528" s="2"/>
      <c r="AG528" s="2"/>
      <c r="AH528" s="2"/>
      <c r="AI528" s="2"/>
      <c r="AJ528" s="2"/>
      <c r="AK528" s="2"/>
      <c r="AL528" s="2"/>
      <c r="AM528" s="2"/>
      <c r="AN528" s="2"/>
      <c r="AO528" s="2"/>
      <c r="AP528" s="2"/>
      <c r="AQ528" s="2"/>
      <c r="AR528" s="2"/>
      <c r="AS528" s="2"/>
      <c r="AT528" s="2"/>
      <c r="AU528" s="2"/>
    </row>
    <row r="529" spans="1:47" ht="21" customHeight="1" x14ac:dyDescent="0.25">
      <c r="A529" s="589"/>
      <c r="B529" s="433"/>
      <c r="C529" s="436"/>
      <c r="D529" s="436"/>
      <c r="E529" s="436"/>
      <c r="F529" s="436"/>
      <c r="G529" s="436"/>
      <c r="H529" s="436"/>
      <c r="I529" s="436"/>
      <c r="J529" s="436"/>
      <c r="K529" s="436"/>
      <c r="L529" s="430"/>
      <c r="M529" s="430"/>
      <c r="N529" s="436"/>
      <c r="O529" s="436"/>
      <c r="P529" s="451"/>
      <c r="Q529" s="26"/>
      <c r="R529" s="311"/>
      <c r="S529" s="147"/>
      <c r="T529" s="147"/>
      <c r="U529" s="147"/>
      <c r="V529" s="148"/>
      <c r="W529" s="32"/>
      <c r="X529" s="68"/>
      <c r="Y529" s="68"/>
      <c r="Z529" s="68"/>
      <c r="AA529" s="34"/>
      <c r="AB529" s="32"/>
      <c r="AC529" s="170"/>
      <c r="AD529" s="170"/>
      <c r="AE529" s="489"/>
      <c r="AF529" s="2"/>
      <c r="AG529" s="2"/>
      <c r="AH529" s="2"/>
      <c r="AI529" s="2"/>
      <c r="AJ529" s="2"/>
      <c r="AK529" s="2"/>
      <c r="AL529" s="2"/>
      <c r="AM529" s="2"/>
      <c r="AN529" s="2"/>
      <c r="AO529" s="2"/>
      <c r="AP529" s="2"/>
      <c r="AQ529" s="2"/>
      <c r="AR529" s="2"/>
      <c r="AS529" s="2"/>
      <c r="AT529" s="2"/>
      <c r="AU529" s="2"/>
    </row>
    <row r="530" spans="1:47" ht="21" customHeight="1" x14ac:dyDescent="0.25">
      <c r="A530" s="589"/>
      <c r="B530" s="439"/>
      <c r="C530" s="441"/>
      <c r="D530" s="441"/>
      <c r="E530" s="441"/>
      <c r="F530" s="441"/>
      <c r="G530" s="441"/>
      <c r="H530" s="441"/>
      <c r="I530" s="436"/>
      <c r="J530" s="441"/>
      <c r="K530" s="436"/>
      <c r="L530" s="430"/>
      <c r="M530" s="430"/>
      <c r="N530" s="436"/>
      <c r="O530" s="441"/>
      <c r="P530" s="452"/>
      <c r="Q530" s="102"/>
      <c r="R530" s="355"/>
      <c r="S530" s="356"/>
      <c r="T530" s="356"/>
      <c r="U530" s="356"/>
      <c r="V530" s="343"/>
      <c r="W530" s="344"/>
      <c r="X530" s="346"/>
      <c r="Y530" s="346"/>
      <c r="Z530" s="346"/>
      <c r="AA530" s="347"/>
      <c r="AB530" s="344"/>
      <c r="AC530" s="348"/>
      <c r="AD530" s="348"/>
      <c r="AE530" s="490"/>
      <c r="AF530" s="2"/>
      <c r="AG530" s="2"/>
      <c r="AH530" s="2"/>
      <c r="AI530" s="2"/>
      <c r="AJ530" s="2"/>
      <c r="AK530" s="2"/>
      <c r="AL530" s="2"/>
      <c r="AM530" s="2"/>
      <c r="AN530" s="2"/>
      <c r="AO530" s="2"/>
      <c r="AP530" s="2"/>
      <c r="AQ530" s="2"/>
      <c r="AR530" s="2"/>
      <c r="AS530" s="2"/>
      <c r="AT530" s="2"/>
      <c r="AU530" s="2"/>
    </row>
    <row r="531" spans="1:47" ht="23.25" customHeight="1" x14ac:dyDescent="0.25">
      <c r="A531" s="589"/>
      <c r="B531" s="432" t="s">
        <v>189</v>
      </c>
      <c r="C531" s="435" t="s">
        <v>190</v>
      </c>
      <c r="D531" s="435" t="s">
        <v>455</v>
      </c>
      <c r="E531" s="435" t="s">
        <v>757</v>
      </c>
      <c r="F531" s="449" t="s">
        <v>193</v>
      </c>
      <c r="G531" s="435" t="s">
        <v>758</v>
      </c>
      <c r="H531" s="435" t="s">
        <v>194</v>
      </c>
      <c r="I531" s="435" t="s">
        <v>759</v>
      </c>
      <c r="J531" s="435" t="s">
        <v>760</v>
      </c>
      <c r="K531" s="435" t="s">
        <v>761</v>
      </c>
      <c r="L531" s="445">
        <v>1</v>
      </c>
      <c r="M531" s="445">
        <v>1</v>
      </c>
      <c r="N531" s="435" t="s">
        <v>762</v>
      </c>
      <c r="O531" s="435" t="s">
        <v>763</v>
      </c>
      <c r="P531" s="469" t="s">
        <v>764</v>
      </c>
      <c r="Q531" s="171"/>
      <c r="R531" s="314"/>
      <c r="S531" s="79"/>
      <c r="T531" s="79"/>
      <c r="U531" s="79"/>
      <c r="V531" s="114"/>
      <c r="W531" s="103"/>
      <c r="X531" s="115"/>
      <c r="Y531" s="115"/>
      <c r="Z531" s="115"/>
      <c r="AA531" s="43"/>
      <c r="AB531" s="103"/>
      <c r="AC531" s="44"/>
      <c r="AD531" s="44"/>
      <c r="AE531" s="523"/>
      <c r="AF531" s="2"/>
      <c r="AG531" s="2"/>
      <c r="AH531" s="2"/>
      <c r="AI531" s="2"/>
      <c r="AJ531" s="2"/>
      <c r="AK531" s="2"/>
      <c r="AL531" s="2"/>
      <c r="AM531" s="2"/>
      <c r="AN531" s="2"/>
      <c r="AO531" s="2"/>
      <c r="AP531" s="2"/>
      <c r="AQ531" s="2"/>
      <c r="AR531" s="2"/>
      <c r="AS531" s="2"/>
      <c r="AT531" s="2"/>
      <c r="AU531" s="2"/>
    </row>
    <row r="532" spans="1:47" ht="23.25" customHeight="1" x14ac:dyDescent="0.25">
      <c r="A532" s="589"/>
      <c r="B532" s="433"/>
      <c r="C532" s="436"/>
      <c r="D532" s="436"/>
      <c r="E532" s="436"/>
      <c r="F532" s="436"/>
      <c r="G532" s="436"/>
      <c r="H532" s="436"/>
      <c r="I532" s="436"/>
      <c r="J532" s="436"/>
      <c r="K532" s="436"/>
      <c r="L532" s="430"/>
      <c r="M532" s="430"/>
      <c r="N532" s="436"/>
      <c r="O532" s="436"/>
      <c r="P532" s="451"/>
      <c r="Q532" s="45"/>
      <c r="R532" s="311"/>
      <c r="S532" s="147"/>
      <c r="T532" s="147"/>
      <c r="U532" s="147"/>
      <c r="V532" s="148"/>
      <c r="W532" s="32"/>
      <c r="X532" s="68"/>
      <c r="Y532" s="68"/>
      <c r="Z532" s="68"/>
      <c r="AA532" s="34"/>
      <c r="AB532" s="32"/>
      <c r="AC532" s="170"/>
      <c r="AD532" s="170"/>
      <c r="AE532" s="489"/>
      <c r="AF532" s="2"/>
      <c r="AG532" s="2"/>
      <c r="AH532" s="2"/>
      <c r="AI532" s="2"/>
      <c r="AJ532" s="2"/>
      <c r="AK532" s="2"/>
      <c r="AL532" s="2"/>
      <c r="AM532" s="2"/>
      <c r="AN532" s="2"/>
      <c r="AO532" s="2"/>
      <c r="AP532" s="2"/>
      <c r="AQ532" s="2"/>
      <c r="AR532" s="2"/>
      <c r="AS532" s="2"/>
      <c r="AT532" s="2"/>
      <c r="AU532" s="2"/>
    </row>
    <row r="533" spans="1:47" ht="23.25" customHeight="1" x14ac:dyDescent="0.25">
      <c r="A533" s="589"/>
      <c r="B533" s="433"/>
      <c r="C533" s="436"/>
      <c r="D533" s="436"/>
      <c r="E533" s="436"/>
      <c r="F533" s="436"/>
      <c r="G533" s="436"/>
      <c r="H533" s="436"/>
      <c r="I533" s="436"/>
      <c r="J533" s="436"/>
      <c r="K533" s="436"/>
      <c r="L533" s="430"/>
      <c r="M533" s="430"/>
      <c r="N533" s="436"/>
      <c r="O533" s="436"/>
      <c r="P533" s="451"/>
      <c r="Q533" s="45"/>
      <c r="R533" s="311"/>
      <c r="S533" s="147"/>
      <c r="T533" s="147"/>
      <c r="U533" s="147"/>
      <c r="V533" s="148"/>
      <c r="W533" s="32"/>
      <c r="X533" s="68"/>
      <c r="Y533" s="68"/>
      <c r="Z533" s="68"/>
      <c r="AA533" s="34"/>
      <c r="AB533" s="32"/>
      <c r="AC533" s="170"/>
      <c r="AD533" s="170"/>
      <c r="AE533" s="489"/>
      <c r="AF533" s="2"/>
      <c r="AG533" s="2"/>
      <c r="AH533" s="2"/>
      <c r="AI533" s="2"/>
      <c r="AJ533" s="2"/>
      <c r="AK533" s="2"/>
      <c r="AL533" s="2"/>
      <c r="AM533" s="2"/>
      <c r="AN533" s="2"/>
      <c r="AO533" s="2"/>
      <c r="AP533" s="2"/>
      <c r="AQ533" s="2"/>
      <c r="AR533" s="2"/>
      <c r="AS533" s="2"/>
      <c r="AT533" s="2"/>
      <c r="AU533" s="2"/>
    </row>
    <row r="534" spans="1:47" ht="23.25" customHeight="1" x14ac:dyDescent="0.25">
      <c r="A534" s="589"/>
      <c r="B534" s="433"/>
      <c r="C534" s="436"/>
      <c r="D534" s="436"/>
      <c r="E534" s="436"/>
      <c r="F534" s="436"/>
      <c r="G534" s="436"/>
      <c r="H534" s="436"/>
      <c r="I534" s="436"/>
      <c r="J534" s="436"/>
      <c r="K534" s="436"/>
      <c r="L534" s="430"/>
      <c r="M534" s="430"/>
      <c r="N534" s="436"/>
      <c r="O534" s="436"/>
      <c r="P534" s="451"/>
      <c r="Q534" s="26"/>
      <c r="R534" s="311"/>
      <c r="S534" s="147"/>
      <c r="T534" s="147"/>
      <c r="U534" s="147"/>
      <c r="V534" s="148"/>
      <c r="W534" s="32"/>
      <c r="X534" s="68"/>
      <c r="Y534" s="68"/>
      <c r="Z534" s="68"/>
      <c r="AA534" s="34"/>
      <c r="AB534" s="32"/>
      <c r="AC534" s="170"/>
      <c r="AD534" s="170"/>
      <c r="AE534" s="489"/>
      <c r="AF534" s="2"/>
      <c r="AG534" s="2"/>
      <c r="AH534" s="2"/>
      <c r="AI534" s="2"/>
      <c r="AJ534" s="2"/>
      <c r="AK534" s="2"/>
      <c r="AL534" s="2"/>
      <c r="AM534" s="2"/>
      <c r="AN534" s="2"/>
      <c r="AO534" s="2"/>
      <c r="AP534" s="2"/>
      <c r="AQ534" s="2"/>
      <c r="AR534" s="2"/>
      <c r="AS534" s="2"/>
      <c r="AT534" s="2"/>
      <c r="AU534" s="2"/>
    </row>
    <row r="535" spans="1:47" ht="23.25" customHeight="1" x14ac:dyDescent="0.25">
      <c r="A535" s="589"/>
      <c r="B535" s="434"/>
      <c r="C535" s="437"/>
      <c r="D535" s="437"/>
      <c r="E535" s="437"/>
      <c r="F535" s="437"/>
      <c r="G535" s="437"/>
      <c r="H535" s="437"/>
      <c r="I535" s="437"/>
      <c r="J535" s="437"/>
      <c r="K535" s="437"/>
      <c r="L535" s="446"/>
      <c r="M535" s="446"/>
      <c r="N535" s="437"/>
      <c r="O535" s="437"/>
      <c r="P535" s="454"/>
      <c r="Q535" s="49"/>
      <c r="R535" s="312"/>
      <c r="S535" s="50"/>
      <c r="T535" s="50"/>
      <c r="U535" s="50"/>
      <c r="V535" s="135"/>
      <c r="W535" s="136"/>
      <c r="X535" s="54"/>
      <c r="Y535" s="54"/>
      <c r="Z535" s="54"/>
      <c r="AA535" s="55"/>
      <c r="AB535" s="136"/>
      <c r="AC535" s="57"/>
      <c r="AD535" s="57"/>
      <c r="AE535" s="524"/>
      <c r="AF535" s="2"/>
      <c r="AG535" s="2"/>
      <c r="AH535" s="2"/>
      <c r="AI535" s="2"/>
      <c r="AJ535" s="2"/>
      <c r="AK535" s="2"/>
      <c r="AL535" s="2"/>
      <c r="AM535" s="2"/>
      <c r="AN535" s="2"/>
      <c r="AO535" s="2"/>
      <c r="AP535" s="2"/>
      <c r="AQ535" s="2"/>
      <c r="AR535" s="2"/>
      <c r="AS535" s="2"/>
      <c r="AT535" s="2"/>
      <c r="AU535" s="2"/>
    </row>
    <row r="536" spans="1:47" ht="25.5" customHeight="1" x14ac:dyDescent="0.25">
      <c r="A536" s="589"/>
      <c r="B536" s="471" t="s">
        <v>46</v>
      </c>
      <c r="C536" s="444" t="s">
        <v>47</v>
      </c>
      <c r="D536" s="456" t="s">
        <v>48</v>
      </c>
      <c r="E536" s="456" t="s">
        <v>463</v>
      </c>
      <c r="F536" s="472" t="s">
        <v>50</v>
      </c>
      <c r="G536" s="444" t="s">
        <v>136</v>
      </c>
      <c r="H536" s="444" t="s">
        <v>52</v>
      </c>
      <c r="I536" s="444" t="s">
        <v>765</v>
      </c>
      <c r="J536" s="456" t="s">
        <v>766</v>
      </c>
      <c r="K536" s="444" t="s">
        <v>506</v>
      </c>
      <c r="L536" s="429">
        <v>2</v>
      </c>
      <c r="M536" s="429">
        <v>2</v>
      </c>
      <c r="N536" s="444" t="s">
        <v>767</v>
      </c>
      <c r="O536" s="444" t="s">
        <v>768</v>
      </c>
      <c r="P536" s="450" t="s">
        <v>749</v>
      </c>
      <c r="Q536" s="172"/>
      <c r="R536" s="313"/>
      <c r="S536" s="169"/>
      <c r="T536" s="169"/>
      <c r="U536" s="169"/>
      <c r="V536" s="61"/>
      <c r="W536" s="62"/>
      <c r="X536" s="63"/>
      <c r="Y536" s="63"/>
      <c r="Z536" s="63"/>
      <c r="AA536" s="64"/>
      <c r="AB536" s="62"/>
      <c r="AC536" s="66"/>
      <c r="AD536" s="66"/>
      <c r="AE536" s="525" t="s">
        <v>769</v>
      </c>
      <c r="AF536" s="2"/>
      <c r="AG536" s="2"/>
      <c r="AH536" s="2"/>
      <c r="AI536" s="2"/>
      <c r="AJ536" s="2"/>
      <c r="AK536" s="2"/>
      <c r="AL536" s="2"/>
      <c r="AM536" s="2"/>
      <c r="AN536" s="2"/>
      <c r="AO536" s="2"/>
      <c r="AP536" s="2"/>
      <c r="AQ536" s="2"/>
      <c r="AR536" s="2"/>
      <c r="AS536" s="2"/>
      <c r="AT536" s="2"/>
      <c r="AU536" s="2"/>
    </row>
    <row r="537" spans="1:47" ht="25.5" customHeight="1" x14ac:dyDescent="0.25">
      <c r="A537" s="589"/>
      <c r="B537" s="433"/>
      <c r="C537" s="436"/>
      <c r="D537" s="436"/>
      <c r="E537" s="436"/>
      <c r="F537" s="436"/>
      <c r="G537" s="436"/>
      <c r="H537" s="436"/>
      <c r="I537" s="436"/>
      <c r="J537" s="436"/>
      <c r="K537" s="436"/>
      <c r="L537" s="430"/>
      <c r="M537" s="430"/>
      <c r="N537" s="436"/>
      <c r="O537" s="436"/>
      <c r="P537" s="451"/>
      <c r="Q537" s="45"/>
      <c r="R537" s="311"/>
      <c r="S537" s="147"/>
      <c r="T537" s="147"/>
      <c r="U537" s="147"/>
      <c r="V537" s="148"/>
      <c r="W537" s="32"/>
      <c r="X537" s="68"/>
      <c r="Y537" s="68"/>
      <c r="Z537" s="68"/>
      <c r="AA537" s="34"/>
      <c r="AB537" s="32"/>
      <c r="AC537" s="170"/>
      <c r="AD537" s="170"/>
      <c r="AE537" s="489"/>
      <c r="AF537" s="131"/>
      <c r="AG537" s="2"/>
      <c r="AH537" s="2"/>
      <c r="AI537" s="2"/>
      <c r="AJ537" s="2"/>
      <c r="AK537" s="2"/>
      <c r="AL537" s="2"/>
      <c r="AM537" s="2"/>
      <c r="AN537" s="2"/>
      <c r="AO537" s="2"/>
      <c r="AP537" s="2"/>
      <c r="AQ537" s="2"/>
      <c r="AR537" s="2"/>
      <c r="AS537" s="2"/>
      <c r="AT537" s="2"/>
      <c r="AU537" s="2"/>
    </row>
    <row r="538" spans="1:47" ht="25.5" customHeight="1" x14ac:dyDescent="0.25">
      <c r="A538" s="589"/>
      <c r="B538" s="433"/>
      <c r="C538" s="436"/>
      <c r="D538" s="436"/>
      <c r="E538" s="436"/>
      <c r="F538" s="436"/>
      <c r="G538" s="436"/>
      <c r="H538" s="436"/>
      <c r="I538" s="436"/>
      <c r="J538" s="436"/>
      <c r="K538" s="436"/>
      <c r="L538" s="430"/>
      <c r="M538" s="430"/>
      <c r="N538" s="436"/>
      <c r="O538" s="436"/>
      <c r="P538" s="451"/>
      <c r="Q538" s="26"/>
      <c r="R538" s="311"/>
      <c r="S538" s="147"/>
      <c r="T538" s="147"/>
      <c r="U538" s="147"/>
      <c r="V538" s="148"/>
      <c r="W538" s="32"/>
      <c r="X538" s="68"/>
      <c r="Y538" s="68"/>
      <c r="Z538" s="68"/>
      <c r="AA538" s="34"/>
      <c r="AB538" s="32"/>
      <c r="AC538" s="170"/>
      <c r="AD538" s="170"/>
      <c r="AE538" s="489"/>
      <c r="AF538" s="2"/>
      <c r="AG538" s="2"/>
      <c r="AH538" s="2"/>
      <c r="AI538" s="2"/>
      <c r="AJ538" s="2"/>
      <c r="AK538" s="2"/>
      <c r="AL538" s="2"/>
      <c r="AM538" s="2"/>
      <c r="AN538" s="2"/>
      <c r="AO538" s="2"/>
      <c r="AP538" s="2"/>
      <c r="AQ538" s="2"/>
      <c r="AR538" s="2"/>
      <c r="AS538" s="2"/>
      <c r="AT538" s="2"/>
      <c r="AU538" s="2"/>
    </row>
    <row r="539" spans="1:47" ht="25.5" customHeight="1" x14ac:dyDescent="0.25">
      <c r="A539" s="589"/>
      <c r="B539" s="433"/>
      <c r="C539" s="436"/>
      <c r="D539" s="436"/>
      <c r="E539" s="436"/>
      <c r="F539" s="436"/>
      <c r="G539" s="436"/>
      <c r="H539" s="436"/>
      <c r="I539" s="436"/>
      <c r="J539" s="436"/>
      <c r="K539" s="436"/>
      <c r="L539" s="430"/>
      <c r="M539" s="430"/>
      <c r="N539" s="436"/>
      <c r="O539" s="436"/>
      <c r="P539" s="451"/>
      <c r="Q539" s="26"/>
      <c r="R539" s="311"/>
      <c r="S539" s="147"/>
      <c r="T539" s="147"/>
      <c r="U539" s="147"/>
      <c r="V539" s="148"/>
      <c r="W539" s="32"/>
      <c r="X539" s="68"/>
      <c r="Y539" s="68"/>
      <c r="Z539" s="68"/>
      <c r="AA539" s="34"/>
      <c r="AB539" s="32"/>
      <c r="AC539" s="170"/>
      <c r="AD539" s="170"/>
      <c r="AE539" s="489"/>
      <c r="AF539" s="2"/>
      <c r="AG539" s="2"/>
      <c r="AH539" s="2"/>
      <c r="AI539" s="2"/>
      <c r="AJ539" s="2"/>
      <c r="AK539" s="2"/>
      <c r="AL539" s="2"/>
      <c r="AM539" s="2"/>
      <c r="AN539" s="2"/>
      <c r="AO539" s="2"/>
      <c r="AP539" s="2"/>
      <c r="AQ539" s="2"/>
      <c r="AR539" s="2"/>
      <c r="AS539" s="2"/>
      <c r="AT539" s="2"/>
      <c r="AU539" s="2"/>
    </row>
    <row r="540" spans="1:47" ht="25.5" customHeight="1" x14ac:dyDescent="0.25">
      <c r="A540" s="589"/>
      <c r="B540" s="434"/>
      <c r="C540" s="437"/>
      <c r="D540" s="437"/>
      <c r="E540" s="437"/>
      <c r="F540" s="437"/>
      <c r="G540" s="437"/>
      <c r="H540" s="437"/>
      <c r="I540" s="437"/>
      <c r="J540" s="437"/>
      <c r="K540" s="437"/>
      <c r="L540" s="446"/>
      <c r="M540" s="446"/>
      <c r="N540" s="437"/>
      <c r="O540" s="437"/>
      <c r="P540" s="454"/>
      <c r="Q540" s="49"/>
      <c r="R540" s="312"/>
      <c r="S540" s="50"/>
      <c r="T540" s="50"/>
      <c r="U540" s="50"/>
      <c r="V540" s="135"/>
      <c r="W540" s="136"/>
      <c r="X540" s="54"/>
      <c r="Y540" s="54"/>
      <c r="Z540" s="54"/>
      <c r="AA540" s="55"/>
      <c r="AB540" s="136"/>
      <c r="AC540" s="57"/>
      <c r="AD540" s="57"/>
      <c r="AE540" s="524"/>
      <c r="AF540" s="2"/>
      <c r="AG540" s="2"/>
      <c r="AH540" s="2"/>
      <c r="AI540" s="2"/>
      <c r="AJ540" s="2"/>
      <c r="AK540" s="2"/>
      <c r="AL540" s="2"/>
      <c r="AM540" s="2"/>
      <c r="AN540" s="2"/>
      <c r="AO540" s="2"/>
      <c r="AP540" s="2"/>
      <c r="AQ540" s="2"/>
      <c r="AR540" s="2"/>
      <c r="AS540" s="2"/>
      <c r="AT540" s="2"/>
      <c r="AU540" s="2"/>
    </row>
    <row r="541" spans="1:47" ht="22.5" customHeight="1" thickBot="1" x14ac:dyDescent="0.3">
      <c r="A541" s="586"/>
      <c r="B541" s="364"/>
      <c r="C541" s="364"/>
      <c r="D541" s="364"/>
      <c r="E541" s="364"/>
      <c r="F541" s="364"/>
      <c r="G541" s="364"/>
      <c r="H541" s="364"/>
      <c r="I541" s="364"/>
      <c r="J541" s="364"/>
      <c r="K541" s="364"/>
      <c r="L541" s="365"/>
      <c r="M541" s="365"/>
      <c r="N541" s="364"/>
      <c r="O541" s="364"/>
      <c r="P541" s="366"/>
      <c r="Q541" s="555" t="s">
        <v>770</v>
      </c>
      <c r="R541" s="556"/>
      <c r="S541" s="556"/>
      <c r="T541" s="556"/>
      <c r="U541" s="556"/>
      <c r="V541" s="556"/>
      <c r="W541" s="556"/>
      <c r="X541" s="556"/>
      <c r="Y541" s="556"/>
      <c r="Z541" s="367" t="s">
        <v>187</v>
      </c>
      <c r="AA541" s="183">
        <f>SUM(AA516:AA540)</f>
        <v>11617.467040000001</v>
      </c>
      <c r="AB541" s="529"/>
      <c r="AC541" s="530"/>
      <c r="AD541" s="530"/>
      <c r="AE541" s="531"/>
      <c r="AF541" s="2"/>
      <c r="AG541" s="2"/>
      <c r="AH541" s="2"/>
      <c r="AI541" s="2"/>
      <c r="AJ541" s="2"/>
      <c r="AK541" s="2"/>
      <c r="AL541" s="2"/>
      <c r="AM541" s="2"/>
      <c r="AN541" s="2"/>
      <c r="AO541" s="2"/>
      <c r="AP541" s="2"/>
      <c r="AQ541" s="2"/>
      <c r="AR541" s="2"/>
      <c r="AS541" s="2"/>
      <c r="AT541" s="2"/>
      <c r="AU541" s="2"/>
    </row>
    <row r="542" spans="1:47" ht="51" customHeight="1" x14ac:dyDescent="0.25">
      <c r="A542" s="582" t="s">
        <v>771</v>
      </c>
      <c r="B542" s="438" t="s">
        <v>189</v>
      </c>
      <c r="C542" s="440" t="s">
        <v>190</v>
      </c>
      <c r="D542" s="440" t="s">
        <v>191</v>
      </c>
      <c r="E542" s="440" t="s">
        <v>192</v>
      </c>
      <c r="F542" s="442" t="s">
        <v>193</v>
      </c>
      <c r="G542" s="440" t="s">
        <v>51</v>
      </c>
      <c r="H542" s="440" t="s">
        <v>52</v>
      </c>
      <c r="I542" s="440" t="s">
        <v>772</v>
      </c>
      <c r="J542" s="440" t="s">
        <v>665</v>
      </c>
      <c r="K542" s="440" t="s">
        <v>666</v>
      </c>
      <c r="L542" s="455">
        <v>9</v>
      </c>
      <c r="M542" s="455">
        <v>9</v>
      </c>
      <c r="N542" s="460" t="s">
        <v>773</v>
      </c>
      <c r="O542" s="440" t="s">
        <v>774</v>
      </c>
      <c r="P542" s="459" t="s">
        <v>775</v>
      </c>
      <c r="Q542" s="16" t="s">
        <v>76</v>
      </c>
      <c r="R542" s="321" t="s">
        <v>77</v>
      </c>
      <c r="S542" s="137"/>
      <c r="T542" s="98" t="s">
        <v>61</v>
      </c>
      <c r="U542" s="99" t="s">
        <v>62</v>
      </c>
      <c r="V542" s="138"/>
      <c r="W542" s="139"/>
      <c r="X542" s="23"/>
      <c r="Y542" s="23" t="str">
        <f t="shared" ref="Y542:Y551" si="52">IF(V542=0," ",V542*X542)</f>
        <v xml:space="preserve"> </v>
      </c>
      <c r="Z542" s="23" t="str">
        <f t="shared" ref="Z542:Z545" si="53">IF(V542=0," ",(Y542*12%)+Y542)</f>
        <v xml:space="preserve"> </v>
      </c>
      <c r="AA542" s="24">
        <f>SUM(Z543:Z546)</f>
        <v>15.012912000000002</v>
      </c>
      <c r="AB542" s="140"/>
      <c r="AC542" s="25"/>
      <c r="AD542" s="25"/>
      <c r="AE542" s="488" t="s">
        <v>776</v>
      </c>
      <c r="AF542" s="2"/>
      <c r="AG542" s="2"/>
      <c r="AH542" s="2"/>
      <c r="AI542" s="2"/>
      <c r="AJ542" s="2"/>
      <c r="AK542" s="2"/>
      <c r="AL542" s="2"/>
      <c r="AM542" s="2"/>
      <c r="AN542" s="2"/>
      <c r="AO542" s="2"/>
      <c r="AP542" s="2"/>
      <c r="AQ542" s="2"/>
      <c r="AR542" s="2"/>
      <c r="AS542" s="2"/>
      <c r="AT542" s="2"/>
      <c r="AU542" s="2"/>
    </row>
    <row r="543" spans="1:47" ht="51" customHeight="1" x14ac:dyDescent="0.25">
      <c r="A543" s="589"/>
      <c r="B543" s="433"/>
      <c r="C543" s="436"/>
      <c r="D543" s="436"/>
      <c r="E543" s="436"/>
      <c r="F543" s="436"/>
      <c r="G543" s="436"/>
      <c r="H543" s="436"/>
      <c r="I543" s="436"/>
      <c r="J543" s="436"/>
      <c r="K543" s="436"/>
      <c r="L543" s="430"/>
      <c r="M543" s="430"/>
      <c r="N543" s="436"/>
      <c r="O543" s="436"/>
      <c r="P543" s="451"/>
      <c r="Q543" s="45"/>
      <c r="R543" s="311" t="s">
        <v>777</v>
      </c>
      <c r="S543" s="147"/>
      <c r="T543" s="147"/>
      <c r="U543" s="147"/>
      <c r="V543" s="157">
        <v>3</v>
      </c>
      <c r="W543" s="46" t="s">
        <v>79</v>
      </c>
      <c r="X543" s="47">
        <v>1.496</v>
      </c>
      <c r="Y543" s="68">
        <f t="shared" si="52"/>
        <v>4.4879999999999995</v>
      </c>
      <c r="Z543" s="68">
        <f t="shared" si="53"/>
        <v>5.0265599999999999</v>
      </c>
      <c r="AA543" s="34"/>
      <c r="AB543" s="48"/>
      <c r="AC543" s="170" t="s">
        <v>63</v>
      </c>
      <c r="AD543" s="170"/>
      <c r="AE543" s="489"/>
      <c r="AF543" s="2"/>
      <c r="AG543" s="2"/>
      <c r="AH543" s="2"/>
      <c r="AI543" s="2"/>
      <c r="AJ543" s="2"/>
      <c r="AK543" s="2"/>
      <c r="AL543" s="2"/>
      <c r="AM543" s="2"/>
      <c r="AN543" s="2"/>
      <c r="AO543" s="2"/>
      <c r="AP543" s="2"/>
      <c r="AQ543" s="2"/>
      <c r="AR543" s="2"/>
      <c r="AS543" s="2"/>
      <c r="AT543" s="2"/>
      <c r="AU543" s="2"/>
    </row>
    <row r="544" spans="1:47" ht="51" customHeight="1" x14ac:dyDescent="0.25">
      <c r="A544" s="589"/>
      <c r="B544" s="433"/>
      <c r="C544" s="436"/>
      <c r="D544" s="436"/>
      <c r="E544" s="436"/>
      <c r="F544" s="436"/>
      <c r="G544" s="436"/>
      <c r="H544" s="436"/>
      <c r="I544" s="436"/>
      <c r="J544" s="436"/>
      <c r="K544" s="436"/>
      <c r="L544" s="430"/>
      <c r="M544" s="430"/>
      <c r="N544" s="436"/>
      <c r="O544" s="436"/>
      <c r="P544" s="451"/>
      <c r="Q544" s="45"/>
      <c r="R544" s="311" t="s">
        <v>778</v>
      </c>
      <c r="S544" s="147"/>
      <c r="T544" s="147"/>
      <c r="U544" s="147"/>
      <c r="V544" s="157">
        <v>2</v>
      </c>
      <c r="W544" s="46" t="s">
        <v>84</v>
      </c>
      <c r="X544" s="47">
        <v>0.2026</v>
      </c>
      <c r="Y544" s="68">
        <f t="shared" si="52"/>
        <v>0.4052</v>
      </c>
      <c r="Z544" s="68">
        <f t="shared" si="53"/>
        <v>0.45382400000000001</v>
      </c>
      <c r="AA544" s="34"/>
      <c r="AB544" s="48"/>
      <c r="AC544" s="170" t="s">
        <v>63</v>
      </c>
      <c r="AD544" s="170"/>
      <c r="AE544" s="489"/>
      <c r="AF544" s="2"/>
      <c r="AG544" s="2"/>
      <c r="AH544" s="2"/>
      <c r="AI544" s="2"/>
      <c r="AJ544" s="2"/>
      <c r="AK544" s="2"/>
      <c r="AL544" s="2"/>
      <c r="AM544" s="2"/>
      <c r="AN544" s="2"/>
      <c r="AO544" s="2"/>
      <c r="AP544" s="2"/>
      <c r="AQ544" s="2"/>
      <c r="AR544" s="2"/>
      <c r="AS544" s="2"/>
      <c r="AT544" s="2"/>
      <c r="AU544" s="2"/>
    </row>
    <row r="545" spans="1:47" ht="51" customHeight="1" x14ac:dyDescent="0.25">
      <c r="A545" s="589"/>
      <c r="B545" s="433"/>
      <c r="C545" s="436"/>
      <c r="D545" s="436"/>
      <c r="E545" s="436"/>
      <c r="F545" s="436"/>
      <c r="G545" s="436"/>
      <c r="H545" s="436"/>
      <c r="I545" s="436"/>
      <c r="J545" s="436"/>
      <c r="K545" s="436"/>
      <c r="L545" s="430"/>
      <c r="M545" s="430"/>
      <c r="N545" s="436"/>
      <c r="O545" s="436"/>
      <c r="P545" s="451"/>
      <c r="Q545" s="26"/>
      <c r="R545" s="311" t="s">
        <v>779</v>
      </c>
      <c r="S545" s="147"/>
      <c r="T545" s="147"/>
      <c r="U545" s="147"/>
      <c r="V545" s="157">
        <v>1</v>
      </c>
      <c r="W545" s="46" t="s">
        <v>84</v>
      </c>
      <c r="X545" s="47">
        <v>0.60940000000000005</v>
      </c>
      <c r="Y545" s="68">
        <f t="shared" si="52"/>
        <v>0.60940000000000005</v>
      </c>
      <c r="Z545" s="68">
        <f t="shared" si="53"/>
        <v>0.68252800000000002</v>
      </c>
      <c r="AA545" s="34"/>
      <c r="AB545" s="48"/>
      <c r="AC545" s="170" t="s">
        <v>63</v>
      </c>
      <c r="AD545" s="170"/>
      <c r="AE545" s="489"/>
      <c r="AF545" s="2"/>
      <c r="AG545" s="2"/>
      <c r="AH545" s="2"/>
      <c r="AI545" s="2"/>
      <c r="AJ545" s="2"/>
      <c r="AK545" s="2"/>
      <c r="AL545" s="2"/>
      <c r="AM545" s="2"/>
      <c r="AN545" s="2"/>
      <c r="AO545" s="2"/>
      <c r="AP545" s="2"/>
      <c r="AQ545" s="2"/>
      <c r="AR545" s="2"/>
      <c r="AS545" s="2"/>
      <c r="AT545" s="2"/>
      <c r="AU545" s="2"/>
    </row>
    <row r="546" spans="1:47" ht="51" customHeight="1" x14ac:dyDescent="0.25">
      <c r="A546" s="589"/>
      <c r="B546" s="439"/>
      <c r="C546" s="441"/>
      <c r="D546" s="441"/>
      <c r="E546" s="441"/>
      <c r="F546" s="441"/>
      <c r="G546" s="441"/>
      <c r="H546" s="441"/>
      <c r="I546" s="441"/>
      <c r="J546" s="441"/>
      <c r="K546" s="441"/>
      <c r="L546" s="430"/>
      <c r="M546" s="430"/>
      <c r="N546" s="436"/>
      <c r="O546" s="441"/>
      <c r="P546" s="452"/>
      <c r="Q546" s="102"/>
      <c r="R546" s="355" t="s">
        <v>780</v>
      </c>
      <c r="S546" s="356"/>
      <c r="T546" s="356"/>
      <c r="U546" s="356"/>
      <c r="V546" s="357">
        <v>3</v>
      </c>
      <c r="W546" s="358" t="s">
        <v>79</v>
      </c>
      <c r="X546" s="345">
        <v>2.95</v>
      </c>
      <c r="Y546" s="346">
        <f t="shared" si="52"/>
        <v>8.8500000000000014</v>
      </c>
      <c r="Z546" s="346">
        <f>IF(V546=0," ",(Y546))</f>
        <v>8.8500000000000014</v>
      </c>
      <c r="AA546" s="347"/>
      <c r="AB546" s="359"/>
      <c r="AC546" s="348" t="s">
        <v>63</v>
      </c>
      <c r="AD546" s="348"/>
      <c r="AE546" s="490"/>
      <c r="AF546" s="2"/>
      <c r="AG546" s="2"/>
      <c r="AH546" s="2"/>
      <c r="AI546" s="2"/>
      <c r="AJ546" s="2"/>
      <c r="AK546" s="2"/>
      <c r="AL546" s="2"/>
      <c r="AM546" s="2"/>
      <c r="AN546" s="2"/>
      <c r="AO546" s="2"/>
      <c r="AP546" s="2"/>
      <c r="AQ546" s="2"/>
      <c r="AR546" s="2"/>
      <c r="AS546" s="2"/>
      <c r="AT546" s="2"/>
      <c r="AU546" s="2"/>
    </row>
    <row r="547" spans="1:47" ht="20.25" customHeight="1" x14ac:dyDescent="0.25">
      <c r="A547" s="589"/>
      <c r="B547" s="432" t="s">
        <v>189</v>
      </c>
      <c r="C547" s="435" t="s">
        <v>190</v>
      </c>
      <c r="D547" s="435" t="s">
        <v>191</v>
      </c>
      <c r="E547" s="435" t="s">
        <v>229</v>
      </c>
      <c r="F547" s="449" t="s">
        <v>193</v>
      </c>
      <c r="G547" s="435" t="s">
        <v>51</v>
      </c>
      <c r="H547" s="435" t="s">
        <v>194</v>
      </c>
      <c r="I547" s="447" t="s">
        <v>781</v>
      </c>
      <c r="J547" s="435" t="s">
        <v>231</v>
      </c>
      <c r="K547" s="435" t="s">
        <v>782</v>
      </c>
      <c r="L547" s="445">
        <v>2</v>
      </c>
      <c r="M547" s="445">
        <v>2</v>
      </c>
      <c r="N547" s="435" t="s">
        <v>783</v>
      </c>
      <c r="O547" s="435" t="s">
        <v>784</v>
      </c>
      <c r="P547" s="453" t="s">
        <v>785</v>
      </c>
      <c r="Q547" s="37" t="s">
        <v>76</v>
      </c>
      <c r="R547" s="310" t="s">
        <v>77</v>
      </c>
      <c r="S547" s="38"/>
      <c r="T547" s="39" t="s">
        <v>61</v>
      </c>
      <c r="U547" s="40" t="s">
        <v>62</v>
      </c>
      <c r="V547" s="41"/>
      <c r="W547" s="42"/>
      <c r="X547" s="115"/>
      <c r="Y547" s="115" t="str">
        <f t="shared" si="52"/>
        <v xml:space="preserve"> </v>
      </c>
      <c r="Z547" s="115" t="str">
        <f t="shared" ref="Z547:Z550" si="54">IF(V547=0," ",(Y547*12%)+Y547)</f>
        <v xml:space="preserve"> </v>
      </c>
      <c r="AA547" s="43">
        <f>SUM(Z548:Z551)</f>
        <v>15.012912000000002</v>
      </c>
      <c r="AB547" s="141"/>
      <c r="AC547" s="44"/>
      <c r="AD547" s="44"/>
      <c r="AE547" s="523"/>
      <c r="AF547" s="2"/>
      <c r="AG547" s="131"/>
      <c r="AH547" s="131"/>
      <c r="AI547" s="131"/>
      <c r="AJ547" s="131"/>
      <c r="AK547" s="131"/>
      <c r="AL547" s="131"/>
      <c r="AM547" s="131"/>
      <c r="AN547" s="131"/>
      <c r="AO547" s="131"/>
      <c r="AP547" s="131"/>
      <c r="AQ547" s="131"/>
      <c r="AR547" s="131"/>
      <c r="AS547" s="131"/>
      <c r="AT547" s="131"/>
      <c r="AU547" s="131"/>
    </row>
    <row r="548" spans="1:47" ht="20.25" customHeight="1" x14ac:dyDescent="0.25">
      <c r="A548" s="589"/>
      <c r="B548" s="433"/>
      <c r="C548" s="436"/>
      <c r="D548" s="436"/>
      <c r="E548" s="436"/>
      <c r="F548" s="436"/>
      <c r="G548" s="436"/>
      <c r="H548" s="436"/>
      <c r="I548" s="436"/>
      <c r="J548" s="436"/>
      <c r="K548" s="436"/>
      <c r="L548" s="430"/>
      <c r="M548" s="430"/>
      <c r="N548" s="436"/>
      <c r="O548" s="436"/>
      <c r="P548" s="451"/>
      <c r="Q548" s="45"/>
      <c r="R548" s="311" t="s">
        <v>786</v>
      </c>
      <c r="S548" s="147"/>
      <c r="T548" s="147"/>
      <c r="U548" s="147"/>
      <c r="V548" s="157">
        <v>3</v>
      </c>
      <c r="W548" s="46" t="s">
        <v>79</v>
      </c>
      <c r="X548" s="47">
        <v>1.496</v>
      </c>
      <c r="Y548" s="68">
        <f t="shared" si="52"/>
        <v>4.4879999999999995</v>
      </c>
      <c r="Z548" s="68">
        <f t="shared" si="54"/>
        <v>5.0265599999999999</v>
      </c>
      <c r="AA548" s="34"/>
      <c r="AB548" s="48"/>
      <c r="AC548" s="170" t="s">
        <v>63</v>
      </c>
      <c r="AD548" s="170"/>
      <c r="AE548" s="489"/>
      <c r="AF548" s="2"/>
      <c r="AG548" s="2"/>
      <c r="AH548" s="2"/>
      <c r="AI548" s="2"/>
      <c r="AJ548" s="2"/>
      <c r="AK548" s="2"/>
      <c r="AL548" s="2"/>
      <c r="AM548" s="2"/>
      <c r="AN548" s="2"/>
      <c r="AO548" s="2"/>
      <c r="AP548" s="2"/>
      <c r="AQ548" s="2"/>
      <c r="AR548" s="2"/>
      <c r="AS548" s="2"/>
      <c r="AT548" s="2"/>
      <c r="AU548" s="2"/>
    </row>
    <row r="549" spans="1:47" ht="20.25" customHeight="1" x14ac:dyDescent="0.25">
      <c r="A549" s="589"/>
      <c r="B549" s="433"/>
      <c r="C549" s="436"/>
      <c r="D549" s="436"/>
      <c r="E549" s="436"/>
      <c r="F549" s="436"/>
      <c r="G549" s="436"/>
      <c r="H549" s="436"/>
      <c r="I549" s="436"/>
      <c r="J549" s="436"/>
      <c r="K549" s="436"/>
      <c r="L549" s="430"/>
      <c r="M549" s="430"/>
      <c r="N549" s="436"/>
      <c r="O549" s="436"/>
      <c r="P549" s="451"/>
      <c r="Q549" s="45"/>
      <c r="R549" s="311" t="s">
        <v>787</v>
      </c>
      <c r="S549" s="147"/>
      <c r="T549" s="147"/>
      <c r="U549" s="147"/>
      <c r="V549" s="157">
        <v>2</v>
      </c>
      <c r="W549" s="46" t="s">
        <v>84</v>
      </c>
      <c r="X549" s="47">
        <v>0.2026</v>
      </c>
      <c r="Y549" s="68">
        <f t="shared" si="52"/>
        <v>0.4052</v>
      </c>
      <c r="Z549" s="68">
        <f t="shared" si="54"/>
        <v>0.45382400000000001</v>
      </c>
      <c r="AA549" s="34"/>
      <c r="AB549" s="48"/>
      <c r="AC549" s="170" t="s">
        <v>63</v>
      </c>
      <c r="AD549" s="170"/>
      <c r="AE549" s="489"/>
      <c r="AF549" s="2"/>
      <c r="AG549" s="2"/>
      <c r="AH549" s="2"/>
      <c r="AI549" s="2"/>
      <c r="AJ549" s="2"/>
      <c r="AK549" s="2"/>
      <c r="AL549" s="2"/>
      <c r="AM549" s="2"/>
      <c r="AN549" s="2"/>
      <c r="AO549" s="2"/>
      <c r="AP549" s="2"/>
      <c r="AQ549" s="2"/>
      <c r="AR549" s="2"/>
      <c r="AS549" s="2"/>
      <c r="AT549" s="2"/>
      <c r="AU549" s="2"/>
    </row>
    <row r="550" spans="1:47" ht="20.25" customHeight="1" x14ac:dyDescent="0.25">
      <c r="A550" s="589"/>
      <c r="B550" s="433"/>
      <c r="C550" s="436"/>
      <c r="D550" s="436"/>
      <c r="E550" s="436"/>
      <c r="F550" s="436"/>
      <c r="G550" s="436"/>
      <c r="H550" s="436"/>
      <c r="I550" s="436"/>
      <c r="J550" s="436"/>
      <c r="K550" s="436"/>
      <c r="L550" s="430"/>
      <c r="M550" s="430"/>
      <c r="N550" s="436"/>
      <c r="O550" s="436"/>
      <c r="P550" s="451"/>
      <c r="Q550" s="26"/>
      <c r="R550" s="311" t="s">
        <v>788</v>
      </c>
      <c r="S550" s="147"/>
      <c r="T550" s="147"/>
      <c r="U550" s="147"/>
      <c r="V550" s="157">
        <v>1</v>
      </c>
      <c r="W550" s="46" t="s">
        <v>84</v>
      </c>
      <c r="X550" s="47">
        <v>0.60940000000000005</v>
      </c>
      <c r="Y550" s="68">
        <f t="shared" si="52"/>
        <v>0.60940000000000005</v>
      </c>
      <c r="Z550" s="68">
        <f t="shared" si="54"/>
        <v>0.68252800000000002</v>
      </c>
      <c r="AA550" s="34"/>
      <c r="AB550" s="48"/>
      <c r="AC550" s="170" t="s">
        <v>63</v>
      </c>
      <c r="AD550" s="170"/>
      <c r="AE550" s="489"/>
      <c r="AF550" s="2"/>
      <c r="AG550" s="2"/>
      <c r="AH550" s="2"/>
      <c r="AI550" s="2"/>
      <c r="AJ550" s="2"/>
      <c r="AK550" s="2"/>
      <c r="AL550" s="2"/>
      <c r="AM550" s="2"/>
      <c r="AN550" s="2"/>
      <c r="AO550" s="2"/>
      <c r="AP550" s="2"/>
      <c r="AQ550" s="2"/>
      <c r="AR550" s="2"/>
      <c r="AS550" s="2"/>
      <c r="AT550" s="2"/>
      <c r="AU550" s="2"/>
    </row>
    <row r="551" spans="1:47" ht="20.25" customHeight="1" x14ac:dyDescent="0.25">
      <c r="A551" s="589"/>
      <c r="B551" s="434"/>
      <c r="C551" s="437"/>
      <c r="D551" s="437"/>
      <c r="E551" s="437"/>
      <c r="F551" s="437"/>
      <c r="G551" s="437"/>
      <c r="H551" s="437"/>
      <c r="I551" s="437"/>
      <c r="J551" s="437"/>
      <c r="K551" s="437"/>
      <c r="L551" s="446"/>
      <c r="M551" s="446"/>
      <c r="N551" s="437"/>
      <c r="O551" s="437"/>
      <c r="P551" s="454"/>
      <c r="Q551" s="49"/>
      <c r="R551" s="312" t="s">
        <v>789</v>
      </c>
      <c r="S551" s="50"/>
      <c r="T551" s="50"/>
      <c r="U551" s="50"/>
      <c r="V551" s="51">
        <v>3</v>
      </c>
      <c r="W551" s="52" t="s">
        <v>79</v>
      </c>
      <c r="X551" s="53">
        <v>2.95</v>
      </c>
      <c r="Y551" s="54">
        <f t="shared" si="52"/>
        <v>8.8500000000000014</v>
      </c>
      <c r="Z551" s="54">
        <f>IF(V551=0," ",(Y551))</f>
        <v>8.8500000000000014</v>
      </c>
      <c r="AA551" s="55"/>
      <c r="AB551" s="56"/>
      <c r="AC551" s="57" t="s">
        <v>63</v>
      </c>
      <c r="AD551" s="57"/>
      <c r="AE551" s="524"/>
      <c r="AF551" s="2"/>
      <c r="AG551" s="2"/>
      <c r="AH551" s="2"/>
      <c r="AI551" s="2"/>
      <c r="AJ551" s="2"/>
      <c r="AK551" s="2"/>
      <c r="AL551" s="2"/>
      <c r="AM551" s="2"/>
      <c r="AN551" s="2"/>
      <c r="AO551" s="2"/>
      <c r="AP551" s="2"/>
      <c r="AQ551" s="2"/>
      <c r="AR551" s="2"/>
      <c r="AS551" s="2"/>
      <c r="AT551" s="2"/>
      <c r="AU551" s="2"/>
    </row>
    <row r="552" spans="1:47" ht="21" customHeight="1" x14ac:dyDescent="0.25">
      <c r="A552" s="589"/>
      <c r="B552" s="443" t="s">
        <v>189</v>
      </c>
      <c r="C552" s="444" t="s">
        <v>190</v>
      </c>
      <c r="D552" s="444" t="s">
        <v>48</v>
      </c>
      <c r="E552" s="444" t="s">
        <v>463</v>
      </c>
      <c r="F552" s="448" t="s">
        <v>50</v>
      </c>
      <c r="G552" s="444" t="s">
        <v>51</v>
      </c>
      <c r="H552" s="444" t="s">
        <v>52</v>
      </c>
      <c r="I552" s="456" t="s">
        <v>790</v>
      </c>
      <c r="J552" s="444" t="s">
        <v>159</v>
      </c>
      <c r="K552" s="456" t="s">
        <v>751</v>
      </c>
      <c r="L552" s="457">
        <v>1</v>
      </c>
      <c r="M552" s="457">
        <v>3</v>
      </c>
      <c r="N552" s="456" t="s">
        <v>791</v>
      </c>
      <c r="O552" s="444" t="s">
        <v>792</v>
      </c>
      <c r="P552" s="450" t="s">
        <v>793</v>
      </c>
      <c r="Q552" s="172"/>
      <c r="R552" s="313"/>
      <c r="S552" s="169"/>
      <c r="T552" s="169"/>
      <c r="U552" s="169"/>
      <c r="V552" s="61"/>
      <c r="W552" s="62"/>
      <c r="X552" s="63"/>
      <c r="Y552" s="63"/>
      <c r="Z552" s="63"/>
      <c r="AA552" s="64"/>
      <c r="AB552" s="62"/>
      <c r="AC552" s="66"/>
      <c r="AD552" s="66"/>
      <c r="AE552" s="525"/>
      <c r="AF552" s="2"/>
      <c r="AG552" s="2"/>
      <c r="AH552" s="2"/>
      <c r="AI552" s="2"/>
      <c r="AJ552" s="2"/>
      <c r="AK552" s="2"/>
      <c r="AL552" s="2"/>
      <c r="AM552" s="2"/>
      <c r="AN552" s="2"/>
      <c r="AO552" s="2"/>
      <c r="AP552" s="2"/>
      <c r="AQ552" s="2"/>
      <c r="AR552" s="2"/>
      <c r="AS552" s="2"/>
      <c r="AT552" s="2"/>
      <c r="AU552" s="2"/>
    </row>
    <row r="553" spans="1:47" ht="21" customHeight="1" x14ac:dyDescent="0.25">
      <c r="A553" s="589"/>
      <c r="B553" s="433"/>
      <c r="C553" s="436"/>
      <c r="D553" s="436"/>
      <c r="E553" s="436"/>
      <c r="F553" s="436"/>
      <c r="G553" s="436"/>
      <c r="H553" s="436"/>
      <c r="I553" s="436"/>
      <c r="J553" s="436"/>
      <c r="K553" s="436"/>
      <c r="L553" s="430"/>
      <c r="M553" s="430"/>
      <c r="N553" s="436"/>
      <c r="O553" s="436"/>
      <c r="P553" s="451"/>
      <c r="Q553" s="45"/>
      <c r="R553" s="311"/>
      <c r="S553" s="147"/>
      <c r="T553" s="147"/>
      <c r="U553" s="147"/>
      <c r="V553" s="148"/>
      <c r="W553" s="32"/>
      <c r="X553" s="68"/>
      <c r="Y553" s="68"/>
      <c r="Z553" s="68"/>
      <c r="AA553" s="34"/>
      <c r="AB553" s="32"/>
      <c r="AC553" s="170"/>
      <c r="AD553" s="170"/>
      <c r="AE553" s="489"/>
      <c r="AF553" s="2"/>
      <c r="AG553" s="2"/>
      <c r="AH553" s="2"/>
      <c r="AI553" s="2"/>
      <c r="AJ553" s="2"/>
      <c r="AK553" s="2"/>
      <c r="AL553" s="2"/>
      <c r="AM553" s="2"/>
      <c r="AN553" s="2"/>
      <c r="AO553" s="2"/>
      <c r="AP553" s="2"/>
      <c r="AQ553" s="2"/>
      <c r="AR553" s="2"/>
      <c r="AS553" s="2"/>
      <c r="AT553" s="2"/>
      <c r="AU553" s="2"/>
    </row>
    <row r="554" spans="1:47" ht="21" customHeight="1" x14ac:dyDescent="0.25">
      <c r="A554" s="589"/>
      <c r="B554" s="433"/>
      <c r="C554" s="436"/>
      <c r="D554" s="436"/>
      <c r="E554" s="436"/>
      <c r="F554" s="436"/>
      <c r="G554" s="436"/>
      <c r="H554" s="436"/>
      <c r="I554" s="436"/>
      <c r="J554" s="436"/>
      <c r="K554" s="436"/>
      <c r="L554" s="430"/>
      <c r="M554" s="430"/>
      <c r="N554" s="436"/>
      <c r="O554" s="436"/>
      <c r="P554" s="451"/>
      <c r="Q554" s="45"/>
      <c r="R554" s="311"/>
      <c r="S554" s="147"/>
      <c r="T554" s="147"/>
      <c r="U554" s="147"/>
      <c r="V554" s="148"/>
      <c r="W554" s="32"/>
      <c r="X554" s="68"/>
      <c r="Y554" s="68"/>
      <c r="Z554" s="68"/>
      <c r="AA554" s="34"/>
      <c r="AB554" s="32"/>
      <c r="AC554" s="170"/>
      <c r="AD554" s="170"/>
      <c r="AE554" s="489"/>
      <c r="AF554" s="2"/>
      <c r="AG554" s="2"/>
      <c r="AH554" s="2"/>
      <c r="AI554" s="2"/>
      <c r="AJ554" s="2"/>
      <c r="AK554" s="2"/>
      <c r="AL554" s="2"/>
      <c r="AM554" s="2"/>
      <c r="AN554" s="2"/>
      <c r="AO554" s="2"/>
      <c r="AP554" s="2"/>
      <c r="AQ554" s="2"/>
      <c r="AR554" s="2"/>
      <c r="AS554" s="2"/>
      <c r="AT554" s="2"/>
      <c r="AU554" s="2"/>
    </row>
    <row r="555" spans="1:47" ht="21" customHeight="1" x14ac:dyDescent="0.25">
      <c r="A555" s="589"/>
      <c r="B555" s="433"/>
      <c r="C555" s="436"/>
      <c r="D555" s="436"/>
      <c r="E555" s="436"/>
      <c r="F555" s="436"/>
      <c r="G555" s="436"/>
      <c r="H555" s="436"/>
      <c r="I555" s="436"/>
      <c r="J555" s="436"/>
      <c r="K555" s="436"/>
      <c r="L555" s="430"/>
      <c r="M555" s="430"/>
      <c r="N555" s="436"/>
      <c r="O555" s="436"/>
      <c r="P555" s="451"/>
      <c r="Q555" s="26"/>
      <c r="R555" s="311"/>
      <c r="S555" s="147"/>
      <c r="T555" s="147"/>
      <c r="U555" s="147"/>
      <c r="V555" s="148"/>
      <c r="W555" s="32"/>
      <c r="X555" s="68"/>
      <c r="Y555" s="68"/>
      <c r="Z555" s="68"/>
      <c r="AA555" s="34"/>
      <c r="AB555" s="32"/>
      <c r="AC555" s="170"/>
      <c r="AD555" s="170"/>
      <c r="AE555" s="489"/>
      <c r="AF555" s="2"/>
      <c r="AG555" s="2"/>
      <c r="AH555" s="2"/>
      <c r="AI555" s="2"/>
      <c r="AJ555" s="2"/>
      <c r="AK555" s="2"/>
      <c r="AL555" s="2"/>
      <c r="AM555" s="2"/>
      <c r="AN555" s="2"/>
      <c r="AO555" s="2"/>
      <c r="AP555" s="2"/>
      <c r="AQ555" s="2"/>
      <c r="AR555" s="2"/>
      <c r="AS555" s="2"/>
      <c r="AT555" s="2"/>
      <c r="AU555" s="2"/>
    </row>
    <row r="556" spans="1:47" ht="21" customHeight="1" x14ac:dyDescent="0.25">
      <c r="A556" s="589"/>
      <c r="B556" s="439"/>
      <c r="C556" s="441"/>
      <c r="D556" s="441"/>
      <c r="E556" s="441"/>
      <c r="F556" s="441"/>
      <c r="G556" s="441"/>
      <c r="H556" s="441"/>
      <c r="I556" s="436"/>
      <c r="J556" s="441"/>
      <c r="K556" s="436"/>
      <c r="L556" s="430"/>
      <c r="M556" s="430"/>
      <c r="N556" s="436"/>
      <c r="O556" s="441"/>
      <c r="P556" s="452"/>
      <c r="Q556" s="102"/>
      <c r="R556" s="355"/>
      <c r="S556" s="356"/>
      <c r="T556" s="356"/>
      <c r="U556" s="356"/>
      <c r="V556" s="343"/>
      <c r="W556" s="344"/>
      <c r="X556" s="346"/>
      <c r="Y556" s="346"/>
      <c r="Z556" s="346"/>
      <c r="AA556" s="347"/>
      <c r="AB556" s="344"/>
      <c r="AC556" s="348"/>
      <c r="AD556" s="348"/>
      <c r="AE556" s="490"/>
      <c r="AF556" s="2"/>
      <c r="AG556" s="2"/>
      <c r="AH556" s="2"/>
      <c r="AI556" s="2"/>
      <c r="AJ556" s="2"/>
      <c r="AK556" s="2"/>
      <c r="AL556" s="2"/>
      <c r="AM556" s="2"/>
      <c r="AN556" s="2"/>
      <c r="AO556" s="2"/>
      <c r="AP556" s="2"/>
      <c r="AQ556" s="2"/>
      <c r="AR556" s="2"/>
      <c r="AS556" s="2"/>
      <c r="AT556" s="2"/>
      <c r="AU556" s="2"/>
    </row>
    <row r="557" spans="1:47" ht="25.5" customHeight="1" x14ac:dyDescent="0.25">
      <c r="A557" s="589"/>
      <c r="B557" s="432" t="s">
        <v>46</v>
      </c>
      <c r="C557" s="435" t="s">
        <v>47</v>
      </c>
      <c r="D557" s="435" t="s">
        <v>134</v>
      </c>
      <c r="E557" s="435" t="s">
        <v>494</v>
      </c>
      <c r="F557" s="449" t="s">
        <v>50</v>
      </c>
      <c r="G557" s="435" t="s">
        <v>51</v>
      </c>
      <c r="H557" s="435" t="s">
        <v>194</v>
      </c>
      <c r="I557" s="435" t="s">
        <v>794</v>
      </c>
      <c r="J557" s="435" t="s">
        <v>795</v>
      </c>
      <c r="K557" s="435" t="s">
        <v>796</v>
      </c>
      <c r="L557" s="445">
        <v>1</v>
      </c>
      <c r="M557" s="445">
        <v>1</v>
      </c>
      <c r="N557" s="435" t="s">
        <v>797</v>
      </c>
      <c r="O557" s="435" t="s">
        <v>798</v>
      </c>
      <c r="P557" s="453" t="s">
        <v>799</v>
      </c>
      <c r="Q557" s="37" t="s">
        <v>76</v>
      </c>
      <c r="R557" s="310" t="s">
        <v>77</v>
      </c>
      <c r="S557" s="38"/>
      <c r="T557" s="39" t="s">
        <v>61</v>
      </c>
      <c r="U557" s="40" t="s">
        <v>62</v>
      </c>
      <c r="V557" s="41"/>
      <c r="W557" s="42"/>
      <c r="X557" s="115"/>
      <c r="Y557" s="115" t="str">
        <f t="shared" ref="Y557:Y565" si="55">IF(V557=0," ",V557*X557)</f>
        <v xml:space="preserve"> </v>
      </c>
      <c r="Z557" s="115" t="str">
        <f t="shared" ref="Z557:Z560" si="56">IF(V557=0," ",(Y557*12%)+Y557)</f>
        <v xml:space="preserve"> </v>
      </c>
      <c r="AA557" s="43">
        <f>SUM(Z558:Z561)</f>
        <v>10.16048</v>
      </c>
      <c r="AB557" s="141"/>
      <c r="AC557" s="44"/>
      <c r="AD557" s="44"/>
      <c r="AE557" s="523"/>
      <c r="AF557" s="2"/>
      <c r="AG557" s="2"/>
      <c r="AH557" s="2"/>
      <c r="AI557" s="2"/>
      <c r="AJ557" s="2"/>
      <c r="AK557" s="2"/>
      <c r="AL557" s="2"/>
      <c r="AM557" s="2"/>
      <c r="AN557" s="2"/>
      <c r="AO557" s="2"/>
      <c r="AP557" s="2"/>
      <c r="AQ557" s="2"/>
      <c r="AR557" s="2"/>
      <c r="AS557" s="2"/>
      <c r="AT557" s="2"/>
      <c r="AU557" s="2"/>
    </row>
    <row r="558" spans="1:47" ht="25.5" customHeight="1" x14ac:dyDescent="0.25">
      <c r="A558" s="589"/>
      <c r="B558" s="433"/>
      <c r="C558" s="436"/>
      <c r="D558" s="436"/>
      <c r="E558" s="436"/>
      <c r="F558" s="436"/>
      <c r="G558" s="436"/>
      <c r="H558" s="436"/>
      <c r="I558" s="436"/>
      <c r="J558" s="436"/>
      <c r="K558" s="436"/>
      <c r="L558" s="430"/>
      <c r="M558" s="430"/>
      <c r="N558" s="436"/>
      <c r="O558" s="436"/>
      <c r="P558" s="451"/>
      <c r="Q558" s="45"/>
      <c r="R558" s="311" t="s">
        <v>800</v>
      </c>
      <c r="S558" s="147"/>
      <c r="T558" s="147"/>
      <c r="U558" s="147"/>
      <c r="V558" s="157">
        <v>2</v>
      </c>
      <c r="W558" s="46" t="s">
        <v>79</v>
      </c>
      <c r="X558" s="47">
        <v>1.496</v>
      </c>
      <c r="Y558" s="68">
        <f t="shared" si="55"/>
        <v>2.992</v>
      </c>
      <c r="Z558" s="68">
        <f t="shared" si="56"/>
        <v>3.3510399999999998</v>
      </c>
      <c r="AA558" s="34"/>
      <c r="AB558" s="48"/>
      <c r="AC558" s="170" t="s">
        <v>63</v>
      </c>
      <c r="AD558" s="170"/>
      <c r="AE558" s="489"/>
      <c r="AF558" s="2"/>
      <c r="AG558" s="2"/>
      <c r="AH558" s="2"/>
      <c r="AI558" s="2"/>
      <c r="AJ558" s="2"/>
      <c r="AK558" s="2"/>
      <c r="AL558" s="2"/>
      <c r="AM558" s="2"/>
      <c r="AN558" s="2"/>
      <c r="AO558" s="2"/>
      <c r="AP558" s="2"/>
      <c r="AQ558" s="2"/>
      <c r="AR558" s="2"/>
      <c r="AS558" s="2"/>
      <c r="AT558" s="2"/>
      <c r="AU558" s="2"/>
    </row>
    <row r="559" spans="1:47" ht="25.5" customHeight="1" x14ac:dyDescent="0.25">
      <c r="A559" s="590"/>
      <c r="B559" s="433"/>
      <c r="C559" s="436"/>
      <c r="D559" s="436"/>
      <c r="E559" s="436"/>
      <c r="F559" s="436"/>
      <c r="G559" s="436"/>
      <c r="H559" s="436"/>
      <c r="I559" s="436"/>
      <c r="J559" s="436"/>
      <c r="K559" s="436"/>
      <c r="L559" s="430"/>
      <c r="M559" s="430"/>
      <c r="N559" s="436"/>
      <c r="O559" s="436"/>
      <c r="P559" s="451"/>
      <c r="Q559" s="45"/>
      <c r="R559" s="311" t="s">
        <v>801</v>
      </c>
      <c r="S559" s="147"/>
      <c r="T559" s="147"/>
      <c r="U559" s="147"/>
      <c r="V559" s="157">
        <v>1</v>
      </c>
      <c r="W559" s="46" t="s">
        <v>84</v>
      </c>
      <c r="X559" s="47">
        <v>0.2026</v>
      </c>
      <c r="Y559" s="68">
        <f t="shared" si="55"/>
        <v>0.2026</v>
      </c>
      <c r="Z559" s="68">
        <f t="shared" si="56"/>
        <v>0.226912</v>
      </c>
      <c r="AA559" s="34"/>
      <c r="AB559" s="48"/>
      <c r="AC559" s="170" t="s">
        <v>63</v>
      </c>
      <c r="AD559" s="170"/>
      <c r="AE559" s="489"/>
      <c r="AF559" s="2"/>
      <c r="AG559" s="2"/>
      <c r="AH559" s="2"/>
      <c r="AI559" s="2"/>
      <c r="AJ559" s="2"/>
      <c r="AK559" s="2"/>
      <c r="AL559" s="2"/>
      <c r="AM559" s="2"/>
      <c r="AN559" s="2"/>
      <c r="AO559" s="2"/>
      <c r="AP559" s="2"/>
      <c r="AQ559" s="2"/>
      <c r="AR559" s="2"/>
      <c r="AS559" s="2"/>
      <c r="AT559" s="2"/>
      <c r="AU559" s="2"/>
    </row>
    <row r="560" spans="1:47" ht="25.5" customHeight="1" x14ac:dyDescent="0.25">
      <c r="A560" s="591" t="s">
        <v>771</v>
      </c>
      <c r="B560" s="433"/>
      <c r="C560" s="436"/>
      <c r="D560" s="436"/>
      <c r="E560" s="436"/>
      <c r="F560" s="436"/>
      <c r="G560" s="436"/>
      <c r="H560" s="436"/>
      <c r="I560" s="436"/>
      <c r="J560" s="436"/>
      <c r="K560" s="436"/>
      <c r="L560" s="430"/>
      <c r="M560" s="430"/>
      <c r="N560" s="436"/>
      <c r="O560" s="436"/>
      <c r="P560" s="451"/>
      <c r="Q560" s="26"/>
      <c r="R560" s="311" t="s">
        <v>802</v>
      </c>
      <c r="S560" s="147"/>
      <c r="T560" s="147"/>
      <c r="U560" s="147"/>
      <c r="V560" s="157">
        <v>1</v>
      </c>
      <c r="W560" s="46" t="s">
        <v>84</v>
      </c>
      <c r="X560" s="47">
        <v>0.60940000000000005</v>
      </c>
      <c r="Y560" s="68">
        <f t="shared" si="55"/>
        <v>0.60940000000000005</v>
      </c>
      <c r="Z560" s="68">
        <f t="shared" si="56"/>
        <v>0.68252800000000002</v>
      </c>
      <c r="AA560" s="34"/>
      <c r="AB560" s="48"/>
      <c r="AC560" s="170" t="s">
        <v>63</v>
      </c>
      <c r="AD560" s="170"/>
      <c r="AE560" s="489"/>
      <c r="AF560" s="2"/>
      <c r="AG560" s="2"/>
      <c r="AH560" s="2"/>
      <c r="AI560" s="2"/>
      <c r="AJ560" s="2"/>
      <c r="AK560" s="2"/>
      <c r="AL560" s="2"/>
      <c r="AM560" s="2"/>
      <c r="AN560" s="2"/>
      <c r="AO560" s="2"/>
      <c r="AP560" s="2"/>
      <c r="AQ560" s="2"/>
      <c r="AR560" s="2"/>
      <c r="AS560" s="2"/>
      <c r="AT560" s="2"/>
      <c r="AU560" s="2"/>
    </row>
    <row r="561" spans="1:47" ht="25.5" customHeight="1" x14ac:dyDescent="0.25">
      <c r="A561" s="589"/>
      <c r="B561" s="434"/>
      <c r="C561" s="437"/>
      <c r="D561" s="437"/>
      <c r="E561" s="437"/>
      <c r="F561" s="437"/>
      <c r="G561" s="437"/>
      <c r="H561" s="437"/>
      <c r="I561" s="437"/>
      <c r="J561" s="437"/>
      <c r="K561" s="437"/>
      <c r="L561" s="446"/>
      <c r="M561" s="446"/>
      <c r="N561" s="437"/>
      <c r="O561" s="437"/>
      <c r="P561" s="454"/>
      <c r="Q561" s="49"/>
      <c r="R561" s="312" t="s">
        <v>803</v>
      </c>
      <c r="S561" s="50"/>
      <c r="T561" s="50"/>
      <c r="U561" s="50"/>
      <c r="V561" s="51">
        <v>2</v>
      </c>
      <c r="W561" s="52" t="s">
        <v>79</v>
      </c>
      <c r="X561" s="53">
        <v>2.95</v>
      </c>
      <c r="Y561" s="54">
        <f t="shared" si="55"/>
        <v>5.9</v>
      </c>
      <c r="Z561" s="54">
        <f>IF(V561=0," ",(Y561))</f>
        <v>5.9</v>
      </c>
      <c r="AA561" s="55"/>
      <c r="AB561" s="56"/>
      <c r="AC561" s="57" t="s">
        <v>63</v>
      </c>
      <c r="AD561" s="57"/>
      <c r="AE561" s="524"/>
      <c r="AF561" s="2"/>
      <c r="AG561" s="2"/>
      <c r="AH561" s="2"/>
      <c r="AI561" s="2"/>
      <c r="AJ561" s="2"/>
      <c r="AK561" s="2"/>
      <c r="AL561" s="2"/>
      <c r="AM561" s="2"/>
      <c r="AN561" s="2"/>
      <c r="AO561" s="2"/>
      <c r="AP561" s="2"/>
      <c r="AQ561" s="2"/>
      <c r="AR561" s="2"/>
      <c r="AS561" s="2"/>
      <c r="AT561" s="2"/>
      <c r="AU561" s="2"/>
    </row>
    <row r="562" spans="1:47" ht="24.75" customHeight="1" x14ac:dyDescent="0.25">
      <c r="A562" s="589"/>
      <c r="B562" s="432" t="s">
        <v>189</v>
      </c>
      <c r="C562" s="435" t="s">
        <v>190</v>
      </c>
      <c r="D562" s="435" t="s">
        <v>191</v>
      </c>
      <c r="E562" s="435" t="s">
        <v>192</v>
      </c>
      <c r="F562" s="449" t="s">
        <v>193</v>
      </c>
      <c r="G562" s="435" t="s">
        <v>457</v>
      </c>
      <c r="H562" s="435" t="s">
        <v>52</v>
      </c>
      <c r="I562" s="435" t="s">
        <v>804</v>
      </c>
      <c r="J562" s="435" t="s">
        <v>805</v>
      </c>
      <c r="K562" s="435" t="s">
        <v>806</v>
      </c>
      <c r="L562" s="445">
        <v>1</v>
      </c>
      <c r="M562" s="445">
        <v>1</v>
      </c>
      <c r="N562" s="435" t="s">
        <v>807</v>
      </c>
      <c r="O562" s="435" t="s">
        <v>808</v>
      </c>
      <c r="P562" s="533" t="s">
        <v>809</v>
      </c>
      <c r="Q562" s="37" t="s">
        <v>76</v>
      </c>
      <c r="R562" s="310" t="s">
        <v>77</v>
      </c>
      <c r="S562" s="38"/>
      <c r="T562" s="98" t="s">
        <v>61</v>
      </c>
      <c r="U562" s="99" t="s">
        <v>62</v>
      </c>
      <c r="V562" s="41"/>
      <c r="W562" s="42"/>
      <c r="X562" s="115"/>
      <c r="Y562" s="115" t="str">
        <f t="shared" si="55"/>
        <v xml:space="preserve"> </v>
      </c>
      <c r="Z562" s="115" t="str">
        <f t="shared" ref="Z562:Z564" si="57">IF(V562=0," ",(Y562*12%)+Y562)</f>
        <v xml:space="preserve"> </v>
      </c>
      <c r="AA562" s="43">
        <f>SUM(Z563:Z565)</f>
        <v>9.4779520000000002</v>
      </c>
      <c r="AB562" s="141"/>
      <c r="AC562" s="44"/>
      <c r="AD562" s="44"/>
      <c r="AE562" s="552"/>
      <c r="AF562" s="2"/>
      <c r="AG562" s="2"/>
      <c r="AH562" s="2"/>
      <c r="AI562" s="2"/>
      <c r="AJ562" s="2"/>
      <c r="AK562" s="2"/>
      <c r="AL562" s="2"/>
      <c r="AM562" s="2"/>
      <c r="AN562" s="2"/>
      <c r="AO562" s="2"/>
      <c r="AP562" s="2"/>
      <c r="AQ562" s="2"/>
      <c r="AR562" s="2"/>
      <c r="AS562" s="2"/>
      <c r="AT562" s="2"/>
      <c r="AU562" s="2"/>
    </row>
    <row r="563" spans="1:47" ht="24.75" customHeight="1" x14ac:dyDescent="0.25">
      <c r="A563" s="589"/>
      <c r="B563" s="433"/>
      <c r="C563" s="436"/>
      <c r="D563" s="436"/>
      <c r="E563" s="436"/>
      <c r="F563" s="436"/>
      <c r="G563" s="436"/>
      <c r="H563" s="436"/>
      <c r="I563" s="436"/>
      <c r="J563" s="436"/>
      <c r="K563" s="436"/>
      <c r="L563" s="430"/>
      <c r="M563" s="430"/>
      <c r="N563" s="436"/>
      <c r="O563" s="436"/>
      <c r="P563" s="534"/>
      <c r="Q563" s="45"/>
      <c r="R563" s="311" t="s">
        <v>810</v>
      </c>
      <c r="S563" s="147"/>
      <c r="T563" s="147"/>
      <c r="U563" s="147"/>
      <c r="V563" s="157">
        <v>2</v>
      </c>
      <c r="W563" s="46" t="s">
        <v>79</v>
      </c>
      <c r="X563" s="47">
        <v>1.496</v>
      </c>
      <c r="Y563" s="68">
        <f t="shared" si="55"/>
        <v>2.992</v>
      </c>
      <c r="Z563" s="68">
        <f t="shared" si="57"/>
        <v>3.3510399999999998</v>
      </c>
      <c r="AA563" s="34"/>
      <c r="AB563" s="48"/>
      <c r="AC563" s="170" t="s">
        <v>63</v>
      </c>
      <c r="AD563" s="170"/>
      <c r="AE563" s="553"/>
      <c r="AF563" s="2"/>
      <c r="AG563" s="2"/>
      <c r="AH563" s="2"/>
      <c r="AI563" s="2"/>
      <c r="AJ563" s="2"/>
      <c r="AK563" s="2"/>
      <c r="AL563" s="2"/>
      <c r="AM563" s="2"/>
      <c r="AN563" s="2"/>
      <c r="AO563" s="2"/>
      <c r="AP563" s="2"/>
      <c r="AQ563" s="2"/>
      <c r="AR563" s="2"/>
      <c r="AS563" s="2"/>
      <c r="AT563" s="2"/>
      <c r="AU563" s="2"/>
    </row>
    <row r="564" spans="1:47" ht="24.75" customHeight="1" x14ac:dyDescent="0.25">
      <c r="A564" s="589"/>
      <c r="B564" s="433"/>
      <c r="C564" s="436"/>
      <c r="D564" s="436"/>
      <c r="E564" s="436"/>
      <c r="F564" s="436"/>
      <c r="G564" s="436"/>
      <c r="H564" s="436"/>
      <c r="I564" s="436"/>
      <c r="J564" s="436"/>
      <c r="K564" s="436"/>
      <c r="L564" s="430"/>
      <c r="M564" s="430"/>
      <c r="N564" s="436"/>
      <c r="O564" s="436"/>
      <c r="P564" s="534"/>
      <c r="Q564" s="45"/>
      <c r="R564" s="311" t="s">
        <v>811</v>
      </c>
      <c r="S564" s="147"/>
      <c r="T564" s="147"/>
      <c r="U564" s="147"/>
      <c r="V564" s="157">
        <v>1</v>
      </c>
      <c r="W564" s="46" t="s">
        <v>84</v>
      </c>
      <c r="X564" s="47">
        <v>0.2026</v>
      </c>
      <c r="Y564" s="68">
        <f t="shared" si="55"/>
        <v>0.2026</v>
      </c>
      <c r="Z564" s="68">
        <f t="shared" si="57"/>
        <v>0.226912</v>
      </c>
      <c r="AA564" s="34"/>
      <c r="AB564" s="48"/>
      <c r="AC564" s="170" t="s">
        <v>63</v>
      </c>
      <c r="AD564" s="170"/>
      <c r="AE564" s="553"/>
      <c r="AF564" s="2"/>
      <c r="AG564" s="2"/>
      <c r="AH564" s="2"/>
      <c r="AI564" s="2"/>
      <c r="AJ564" s="2"/>
      <c r="AK564" s="2"/>
      <c r="AL564" s="2"/>
      <c r="AM564" s="2"/>
      <c r="AN564" s="2"/>
      <c r="AO564" s="2"/>
      <c r="AP564" s="2"/>
      <c r="AQ564" s="2"/>
      <c r="AR564" s="2"/>
      <c r="AS564" s="2"/>
      <c r="AT564" s="2"/>
      <c r="AU564" s="2"/>
    </row>
    <row r="565" spans="1:47" ht="24.75" customHeight="1" x14ac:dyDescent="0.25">
      <c r="A565" s="589"/>
      <c r="B565" s="433"/>
      <c r="C565" s="436"/>
      <c r="D565" s="436"/>
      <c r="E565" s="436"/>
      <c r="F565" s="436"/>
      <c r="G565" s="436"/>
      <c r="H565" s="436"/>
      <c r="I565" s="436"/>
      <c r="J565" s="436"/>
      <c r="K565" s="436"/>
      <c r="L565" s="430"/>
      <c r="M565" s="430"/>
      <c r="N565" s="436"/>
      <c r="O565" s="436"/>
      <c r="P565" s="534"/>
      <c r="Q565" s="35"/>
      <c r="R565" s="355" t="s">
        <v>812</v>
      </c>
      <c r="S565" s="356"/>
      <c r="T565" s="356"/>
      <c r="U565" s="356"/>
      <c r="V565" s="357">
        <v>2</v>
      </c>
      <c r="W565" s="358" t="s">
        <v>79</v>
      </c>
      <c r="X565" s="345">
        <v>2.95</v>
      </c>
      <c r="Y565" s="346">
        <f t="shared" si="55"/>
        <v>5.9</v>
      </c>
      <c r="Z565" s="346">
        <f>IF(V565=0," ",(Y565))</f>
        <v>5.9</v>
      </c>
      <c r="AA565" s="347"/>
      <c r="AB565" s="359"/>
      <c r="AC565" s="348" t="s">
        <v>63</v>
      </c>
      <c r="AD565" s="348"/>
      <c r="AE565" s="553"/>
      <c r="AF565" s="2"/>
      <c r="AG565" s="2"/>
      <c r="AH565" s="2"/>
      <c r="AI565" s="2"/>
      <c r="AJ565" s="2"/>
      <c r="AK565" s="2"/>
      <c r="AL565" s="2"/>
      <c r="AM565" s="2"/>
      <c r="AN565" s="2"/>
      <c r="AO565" s="2"/>
      <c r="AP565" s="2"/>
      <c r="AQ565" s="2"/>
      <c r="AR565" s="2"/>
      <c r="AS565" s="2"/>
      <c r="AT565" s="2"/>
      <c r="AU565" s="2"/>
    </row>
    <row r="566" spans="1:47" ht="24.75" customHeight="1" x14ac:dyDescent="0.25">
      <c r="A566" s="589"/>
      <c r="B566" s="434"/>
      <c r="C566" s="437"/>
      <c r="D566" s="437"/>
      <c r="E566" s="437"/>
      <c r="F566" s="437"/>
      <c r="G566" s="437"/>
      <c r="H566" s="437"/>
      <c r="I566" s="437"/>
      <c r="J566" s="437"/>
      <c r="K566" s="437"/>
      <c r="L566" s="446"/>
      <c r="M566" s="446"/>
      <c r="N566" s="437"/>
      <c r="O566" s="437"/>
      <c r="P566" s="535"/>
      <c r="Q566" s="173"/>
      <c r="R566" s="312"/>
      <c r="S566" s="50"/>
      <c r="T566" s="50"/>
      <c r="U566" s="50"/>
      <c r="V566" s="51"/>
      <c r="W566" s="52"/>
      <c r="X566" s="53"/>
      <c r="Y566" s="54"/>
      <c r="Z566" s="54"/>
      <c r="AA566" s="55"/>
      <c r="AB566" s="56"/>
      <c r="AC566" s="57"/>
      <c r="AD566" s="57"/>
      <c r="AE566" s="554"/>
      <c r="AF566" s="2"/>
      <c r="AG566" s="2"/>
      <c r="AH566" s="2"/>
      <c r="AI566" s="2"/>
      <c r="AJ566" s="2"/>
      <c r="AK566" s="2"/>
      <c r="AL566" s="2"/>
      <c r="AM566" s="2"/>
      <c r="AN566" s="2"/>
      <c r="AO566" s="2"/>
      <c r="AP566" s="2"/>
      <c r="AQ566" s="2"/>
      <c r="AR566" s="2"/>
      <c r="AS566" s="2"/>
      <c r="AT566" s="2"/>
      <c r="AU566" s="2"/>
    </row>
    <row r="567" spans="1:47" ht="25.5" customHeight="1" x14ac:dyDescent="0.25">
      <c r="A567" s="589"/>
      <c r="B567" s="465" t="s">
        <v>46</v>
      </c>
      <c r="C567" s="435" t="s">
        <v>47</v>
      </c>
      <c r="D567" s="435" t="s">
        <v>48</v>
      </c>
      <c r="E567" s="435" t="s">
        <v>463</v>
      </c>
      <c r="F567" s="449" t="s">
        <v>50</v>
      </c>
      <c r="G567" s="435" t="s">
        <v>51</v>
      </c>
      <c r="H567" s="435" t="s">
        <v>52</v>
      </c>
      <c r="I567" s="435" t="s">
        <v>813</v>
      </c>
      <c r="J567" s="435" t="s">
        <v>182</v>
      </c>
      <c r="K567" s="435" t="s">
        <v>506</v>
      </c>
      <c r="L567" s="464">
        <v>2</v>
      </c>
      <c r="M567" s="464">
        <v>2</v>
      </c>
      <c r="N567" s="435" t="s">
        <v>814</v>
      </c>
      <c r="O567" s="435" t="s">
        <v>815</v>
      </c>
      <c r="P567" s="461" t="s">
        <v>816</v>
      </c>
      <c r="Q567" s="37"/>
      <c r="R567" s="313"/>
      <c r="S567" s="169"/>
      <c r="T567" s="174"/>
      <c r="U567" s="175"/>
      <c r="V567" s="61"/>
      <c r="W567" s="62"/>
      <c r="X567" s="63"/>
      <c r="Y567" s="63"/>
      <c r="Z567" s="63"/>
      <c r="AA567" s="64"/>
      <c r="AB567" s="62"/>
      <c r="AC567" s="66"/>
      <c r="AD567" s="66"/>
      <c r="AE567" s="523"/>
      <c r="AF567" s="2"/>
      <c r="AG567" s="2"/>
      <c r="AH567" s="2"/>
      <c r="AI567" s="2"/>
      <c r="AJ567" s="2"/>
      <c r="AK567" s="2"/>
      <c r="AL567" s="2"/>
      <c r="AM567" s="2"/>
      <c r="AN567" s="2"/>
      <c r="AO567" s="2"/>
      <c r="AP567" s="2"/>
      <c r="AQ567" s="2"/>
      <c r="AR567" s="2"/>
      <c r="AS567" s="2"/>
      <c r="AT567" s="2"/>
      <c r="AU567" s="2"/>
    </row>
    <row r="568" spans="1:47" ht="25.5" customHeight="1" x14ac:dyDescent="0.25">
      <c r="A568" s="589"/>
      <c r="B568" s="466"/>
      <c r="C568" s="436"/>
      <c r="D568" s="436"/>
      <c r="E568" s="436"/>
      <c r="F568" s="436"/>
      <c r="G568" s="436"/>
      <c r="H568" s="436"/>
      <c r="I568" s="436"/>
      <c r="J568" s="436"/>
      <c r="K568" s="436"/>
      <c r="L568" s="430"/>
      <c r="M568" s="430"/>
      <c r="N568" s="436"/>
      <c r="O568" s="436"/>
      <c r="P568" s="462"/>
      <c r="Q568" s="45"/>
      <c r="R568" s="324"/>
      <c r="S568" s="165"/>
      <c r="T568" s="165"/>
      <c r="U568" s="165"/>
      <c r="V568" s="157"/>
      <c r="W568" s="166"/>
      <c r="X568" s="47"/>
      <c r="Y568" s="47"/>
      <c r="Z568" s="68"/>
      <c r="AA568" s="34"/>
      <c r="AB568" s="32"/>
      <c r="AC568" s="170"/>
      <c r="AD568" s="170"/>
      <c r="AE568" s="489"/>
      <c r="AF568" s="2"/>
      <c r="AG568" s="2"/>
      <c r="AH568" s="2"/>
      <c r="AI568" s="2"/>
      <c r="AJ568" s="2"/>
      <c r="AK568" s="2"/>
      <c r="AL568" s="2"/>
      <c r="AM568" s="2"/>
      <c r="AN568" s="2"/>
      <c r="AO568" s="2"/>
      <c r="AP568" s="2"/>
      <c r="AQ568" s="2"/>
      <c r="AR568" s="2"/>
      <c r="AS568" s="2"/>
      <c r="AT568" s="2"/>
      <c r="AU568" s="2"/>
    </row>
    <row r="569" spans="1:47" ht="25.5" customHeight="1" x14ac:dyDescent="0.25">
      <c r="A569" s="589"/>
      <c r="B569" s="466"/>
      <c r="C569" s="436"/>
      <c r="D569" s="436"/>
      <c r="E569" s="436"/>
      <c r="F569" s="436"/>
      <c r="G569" s="436"/>
      <c r="H569" s="436"/>
      <c r="I569" s="436"/>
      <c r="J569" s="436"/>
      <c r="K569" s="436"/>
      <c r="L569" s="430"/>
      <c r="M569" s="430"/>
      <c r="N569" s="436"/>
      <c r="O569" s="436"/>
      <c r="P569" s="462"/>
      <c r="Q569" s="176"/>
      <c r="R569" s="327"/>
      <c r="S569" s="177"/>
      <c r="T569" s="177"/>
      <c r="U569" s="177"/>
      <c r="V569" s="178"/>
      <c r="W569" s="179"/>
      <c r="X569" s="180"/>
      <c r="Y569" s="180"/>
      <c r="Z569" s="63"/>
      <c r="AA569" s="64"/>
      <c r="AB569" s="62"/>
      <c r="AC569" s="66"/>
      <c r="AD569" s="66"/>
      <c r="AE569" s="489"/>
      <c r="AF569" s="2"/>
      <c r="AG569" s="2"/>
      <c r="AH569" s="2"/>
      <c r="AI569" s="2"/>
      <c r="AJ569" s="2"/>
      <c r="AK569" s="2"/>
      <c r="AL569" s="2"/>
      <c r="AM569" s="2"/>
      <c r="AN569" s="2"/>
      <c r="AO569" s="2"/>
      <c r="AP569" s="2"/>
      <c r="AQ569" s="2"/>
      <c r="AR569" s="2"/>
      <c r="AS569" s="2"/>
      <c r="AT569" s="2"/>
      <c r="AU569" s="2"/>
    </row>
    <row r="570" spans="1:47" ht="25.5" customHeight="1" x14ac:dyDescent="0.25">
      <c r="A570" s="589"/>
      <c r="B570" s="466"/>
      <c r="C570" s="436"/>
      <c r="D570" s="436"/>
      <c r="E570" s="436"/>
      <c r="F570" s="436"/>
      <c r="G570" s="436"/>
      <c r="H570" s="436"/>
      <c r="I570" s="436"/>
      <c r="J570" s="436"/>
      <c r="K570" s="436"/>
      <c r="L570" s="430"/>
      <c r="M570" s="430"/>
      <c r="N570" s="436"/>
      <c r="O570" s="436"/>
      <c r="P570" s="462"/>
      <c r="Q570" s="45"/>
      <c r="R570" s="324"/>
      <c r="S570" s="165"/>
      <c r="T570" s="165"/>
      <c r="U570" s="165"/>
      <c r="V570" s="157"/>
      <c r="W570" s="166"/>
      <c r="X570" s="47"/>
      <c r="Y570" s="47"/>
      <c r="Z570" s="68"/>
      <c r="AA570" s="34"/>
      <c r="AB570" s="32"/>
      <c r="AC570" s="170"/>
      <c r="AD570" s="170"/>
      <c r="AE570" s="489"/>
      <c r="AF570" s="2"/>
      <c r="AG570" s="2"/>
      <c r="AH570" s="2"/>
      <c r="AI570" s="2"/>
      <c r="AJ570" s="2"/>
      <c r="AK570" s="2"/>
      <c r="AL570" s="2"/>
      <c r="AM570" s="2"/>
      <c r="AN570" s="2"/>
      <c r="AO570" s="2"/>
      <c r="AP570" s="2"/>
      <c r="AQ570" s="2"/>
      <c r="AR570" s="2"/>
      <c r="AS570" s="2"/>
      <c r="AT570" s="2"/>
      <c r="AU570" s="2"/>
    </row>
    <row r="571" spans="1:47" ht="25.5" customHeight="1" x14ac:dyDescent="0.25">
      <c r="A571" s="589"/>
      <c r="B571" s="467"/>
      <c r="C571" s="437"/>
      <c r="D571" s="437"/>
      <c r="E571" s="437"/>
      <c r="F571" s="437"/>
      <c r="G571" s="437"/>
      <c r="H571" s="437"/>
      <c r="I571" s="437"/>
      <c r="J571" s="437"/>
      <c r="K571" s="437"/>
      <c r="L571" s="446"/>
      <c r="M571" s="446"/>
      <c r="N571" s="437"/>
      <c r="O571" s="437"/>
      <c r="P571" s="463"/>
      <c r="Q571" s="49"/>
      <c r="R571" s="325"/>
      <c r="S571" s="181"/>
      <c r="T571" s="181"/>
      <c r="U571" s="181"/>
      <c r="V571" s="51"/>
      <c r="W571" s="182"/>
      <c r="X571" s="53"/>
      <c r="Y571" s="53"/>
      <c r="Z571" s="54"/>
      <c r="AA571" s="55"/>
      <c r="AB571" s="136"/>
      <c r="AC571" s="57"/>
      <c r="AD571" s="57"/>
      <c r="AE571" s="524"/>
      <c r="AF571" s="2"/>
      <c r="AG571" s="2"/>
      <c r="AH571" s="2"/>
      <c r="AI571" s="2"/>
      <c r="AJ571" s="2"/>
      <c r="AK571" s="2"/>
      <c r="AL571" s="2"/>
      <c r="AM571" s="2"/>
      <c r="AN571" s="2"/>
      <c r="AO571" s="2"/>
      <c r="AP571" s="2"/>
      <c r="AQ571" s="2"/>
      <c r="AR571" s="2"/>
      <c r="AS571" s="2"/>
      <c r="AT571" s="2"/>
      <c r="AU571" s="2"/>
    </row>
    <row r="572" spans="1:47" ht="22.5" customHeight="1" thickBot="1" x14ac:dyDescent="0.3">
      <c r="A572" s="586"/>
      <c r="B572" s="364"/>
      <c r="C572" s="364"/>
      <c r="D572" s="364"/>
      <c r="E572" s="364"/>
      <c r="F572" s="364"/>
      <c r="G572" s="364"/>
      <c r="H572" s="364"/>
      <c r="I572" s="364"/>
      <c r="J572" s="364"/>
      <c r="K572" s="364"/>
      <c r="L572" s="365"/>
      <c r="M572" s="365"/>
      <c r="N572" s="364"/>
      <c r="O572" s="364"/>
      <c r="P572" s="366"/>
      <c r="Q572" s="526" t="s">
        <v>817</v>
      </c>
      <c r="R572" s="527"/>
      <c r="S572" s="527"/>
      <c r="T572" s="527"/>
      <c r="U572" s="527"/>
      <c r="V572" s="527"/>
      <c r="W572" s="527"/>
      <c r="X572" s="527"/>
      <c r="Y572" s="527"/>
      <c r="Z572" s="367" t="s">
        <v>187</v>
      </c>
      <c r="AA572" s="183">
        <f>SUM(AA542:AA568)</f>
        <v>49.664256000000009</v>
      </c>
      <c r="AB572" s="529"/>
      <c r="AC572" s="530"/>
      <c r="AD572" s="530"/>
      <c r="AE572" s="531"/>
      <c r="AF572" s="2"/>
      <c r="AG572" s="2"/>
      <c r="AH572" s="2"/>
      <c r="AI572" s="2"/>
      <c r="AJ572" s="2"/>
      <c r="AK572" s="2"/>
      <c r="AL572" s="2"/>
      <c r="AM572" s="2"/>
      <c r="AN572" s="2"/>
      <c r="AO572" s="2"/>
      <c r="AP572" s="2"/>
      <c r="AQ572" s="2"/>
      <c r="AR572" s="2"/>
      <c r="AS572" s="2"/>
      <c r="AT572" s="2"/>
      <c r="AU572" s="2"/>
    </row>
    <row r="573" spans="1:47" ht="20.25" customHeight="1" x14ac:dyDescent="0.25">
      <c r="A573" s="582" t="s">
        <v>818</v>
      </c>
      <c r="B573" s="438" t="s">
        <v>189</v>
      </c>
      <c r="C573" s="440" t="s">
        <v>190</v>
      </c>
      <c r="D573" s="440" t="s">
        <v>191</v>
      </c>
      <c r="E573" s="440" t="s">
        <v>192</v>
      </c>
      <c r="F573" s="442" t="s">
        <v>193</v>
      </c>
      <c r="G573" s="440" t="s">
        <v>51</v>
      </c>
      <c r="H573" s="440" t="s">
        <v>52</v>
      </c>
      <c r="I573" s="440" t="s">
        <v>819</v>
      </c>
      <c r="J573" s="440" t="s">
        <v>665</v>
      </c>
      <c r="K573" s="440" t="s">
        <v>666</v>
      </c>
      <c r="L573" s="455">
        <v>3</v>
      </c>
      <c r="M573" s="455">
        <v>3</v>
      </c>
      <c r="N573" s="460" t="s">
        <v>820</v>
      </c>
      <c r="O573" s="440" t="s">
        <v>821</v>
      </c>
      <c r="P573" s="536" t="s">
        <v>822</v>
      </c>
      <c r="Q573" s="58" t="s">
        <v>76</v>
      </c>
      <c r="R573" s="317" t="s">
        <v>77</v>
      </c>
      <c r="S573" s="184"/>
      <c r="T573" s="185" t="s">
        <v>61</v>
      </c>
      <c r="U573" s="186" t="s">
        <v>62</v>
      </c>
      <c r="V573" s="187"/>
      <c r="W573" s="65"/>
      <c r="X573" s="63"/>
      <c r="Y573" s="63" t="str">
        <f t="shared" ref="Y573:Y577" si="58">IF(V573=0," ",V573*X573)</f>
        <v xml:space="preserve"> </v>
      </c>
      <c r="Z573" s="23" t="str">
        <f t="shared" ref="Z573:Z576" si="59">IF(V573=0," ",(Y573*12%)+Y573)</f>
        <v xml:space="preserve"> </v>
      </c>
      <c r="AA573" s="24">
        <f>SUM(Z574:Z577)</f>
        <v>15.187040000000001</v>
      </c>
      <c r="AB573" s="188"/>
      <c r="AC573" s="163"/>
      <c r="AD573" s="25"/>
      <c r="AE573" s="550" t="s">
        <v>823</v>
      </c>
      <c r="AF573" s="2"/>
      <c r="AG573" s="2"/>
      <c r="AH573" s="2"/>
      <c r="AI573" s="2"/>
      <c r="AJ573" s="2"/>
      <c r="AK573" s="2"/>
      <c r="AL573" s="2"/>
      <c r="AM573" s="2"/>
      <c r="AN573" s="2"/>
      <c r="AO573" s="2"/>
      <c r="AP573" s="2"/>
      <c r="AQ573" s="2"/>
      <c r="AR573" s="2"/>
      <c r="AS573" s="2"/>
      <c r="AT573" s="2"/>
      <c r="AU573" s="2"/>
    </row>
    <row r="574" spans="1:47" ht="20.25" customHeight="1" x14ac:dyDescent="0.25">
      <c r="A574" s="589"/>
      <c r="B574" s="433"/>
      <c r="C574" s="436"/>
      <c r="D574" s="436"/>
      <c r="E574" s="436"/>
      <c r="F574" s="436"/>
      <c r="G574" s="436"/>
      <c r="H574" s="436"/>
      <c r="I574" s="436"/>
      <c r="J574" s="436"/>
      <c r="K574" s="436"/>
      <c r="L574" s="430"/>
      <c r="M574" s="430"/>
      <c r="N574" s="436"/>
      <c r="O574" s="436"/>
      <c r="P574" s="451"/>
      <c r="Q574" s="45"/>
      <c r="R574" s="311" t="s">
        <v>824</v>
      </c>
      <c r="S574" s="147"/>
      <c r="T574" s="147"/>
      <c r="U574" s="147"/>
      <c r="V574" s="157">
        <v>5</v>
      </c>
      <c r="W574" s="46" t="s">
        <v>79</v>
      </c>
      <c r="X574" s="47">
        <v>1.496</v>
      </c>
      <c r="Y574" s="68">
        <f t="shared" si="58"/>
        <v>7.48</v>
      </c>
      <c r="Z574" s="68">
        <f t="shared" si="59"/>
        <v>8.377600000000001</v>
      </c>
      <c r="AA574" s="34"/>
      <c r="AB574" s="189"/>
      <c r="AC574" s="170" t="s">
        <v>63</v>
      </c>
      <c r="AD574" s="170"/>
      <c r="AE574" s="489"/>
      <c r="AF574" s="2"/>
      <c r="AG574" s="2"/>
      <c r="AH574" s="2"/>
      <c r="AI574" s="2"/>
      <c r="AJ574" s="2"/>
      <c r="AK574" s="2"/>
      <c r="AL574" s="2"/>
      <c r="AM574" s="2"/>
      <c r="AN574" s="2"/>
      <c r="AO574" s="2"/>
      <c r="AP574" s="2"/>
      <c r="AQ574" s="2"/>
      <c r="AR574" s="2"/>
      <c r="AS574" s="2"/>
      <c r="AT574" s="2"/>
      <c r="AU574" s="2"/>
    </row>
    <row r="575" spans="1:47" ht="20.25" customHeight="1" x14ac:dyDescent="0.25">
      <c r="A575" s="589"/>
      <c r="B575" s="433"/>
      <c r="C575" s="436"/>
      <c r="D575" s="436"/>
      <c r="E575" s="436"/>
      <c r="F575" s="436"/>
      <c r="G575" s="436"/>
      <c r="H575" s="436"/>
      <c r="I575" s="436"/>
      <c r="J575" s="436"/>
      <c r="K575" s="436"/>
      <c r="L575" s="430"/>
      <c r="M575" s="430"/>
      <c r="N575" s="436"/>
      <c r="O575" s="436"/>
      <c r="P575" s="451"/>
      <c r="Q575" s="45"/>
      <c r="R575" s="311" t="s">
        <v>825</v>
      </c>
      <c r="S575" s="147"/>
      <c r="T575" s="147"/>
      <c r="U575" s="147"/>
      <c r="V575" s="157">
        <v>1</v>
      </c>
      <c r="W575" s="46" t="s">
        <v>826</v>
      </c>
      <c r="X575" s="47">
        <v>0.2026</v>
      </c>
      <c r="Y575" s="68">
        <f t="shared" si="58"/>
        <v>0.2026</v>
      </c>
      <c r="Z575" s="68">
        <f t="shared" si="59"/>
        <v>0.226912</v>
      </c>
      <c r="AA575" s="34"/>
      <c r="AB575" s="189"/>
      <c r="AC575" s="170" t="s">
        <v>63</v>
      </c>
      <c r="AD575" s="170"/>
      <c r="AE575" s="489"/>
      <c r="AF575" s="2"/>
      <c r="AG575" s="2"/>
      <c r="AH575" s="2"/>
      <c r="AI575" s="2"/>
      <c r="AJ575" s="2"/>
      <c r="AK575" s="2"/>
      <c r="AL575" s="2"/>
      <c r="AM575" s="2"/>
      <c r="AN575" s="2"/>
      <c r="AO575" s="2"/>
      <c r="AP575" s="2"/>
      <c r="AQ575" s="2"/>
      <c r="AR575" s="2"/>
      <c r="AS575" s="2"/>
      <c r="AT575" s="2"/>
      <c r="AU575" s="2"/>
    </row>
    <row r="576" spans="1:47" ht="20.25" customHeight="1" x14ac:dyDescent="0.25">
      <c r="A576" s="589"/>
      <c r="B576" s="433"/>
      <c r="C576" s="436"/>
      <c r="D576" s="436"/>
      <c r="E576" s="436"/>
      <c r="F576" s="436"/>
      <c r="G576" s="436"/>
      <c r="H576" s="436"/>
      <c r="I576" s="436"/>
      <c r="J576" s="436"/>
      <c r="K576" s="436"/>
      <c r="L576" s="430"/>
      <c r="M576" s="430"/>
      <c r="N576" s="436"/>
      <c r="O576" s="436"/>
      <c r="P576" s="451"/>
      <c r="Q576" s="26"/>
      <c r="R576" s="311" t="s">
        <v>827</v>
      </c>
      <c r="S576" s="147"/>
      <c r="T576" s="147"/>
      <c r="U576" s="147"/>
      <c r="V576" s="157">
        <v>1</v>
      </c>
      <c r="W576" s="46" t="s">
        <v>84</v>
      </c>
      <c r="X576" s="47">
        <v>0.60940000000000005</v>
      </c>
      <c r="Y576" s="68">
        <f t="shared" si="58"/>
        <v>0.60940000000000005</v>
      </c>
      <c r="Z576" s="68">
        <f t="shared" si="59"/>
        <v>0.68252800000000002</v>
      </c>
      <c r="AA576" s="34"/>
      <c r="AB576" s="189"/>
      <c r="AC576" s="170" t="s">
        <v>63</v>
      </c>
      <c r="AD576" s="170"/>
      <c r="AE576" s="489"/>
      <c r="AF576" s="2"/>
      <c r="AG576" s="2"/>
      <c r="AH576" s="2"/>
      <c r="AI576" s="2"/>
      <c r="AJ576" s="2"/>
      <c r="AK576" s="2"/>
      <c r="AL576" s="2"/>
      <c r="AM576" s="2"/>
      <c r="AN576" s="2"/>
      <c r="AO576" s="2"/>
      <c r="AP576" s="2"/>
      <c r="AQ576" s="2"/>
      <c r="AR576" s="2"/>
      <c r="AS576" s="2"/>
      <c r="AT576" s="2"/>
      <c r="AU576" s="2"/>
    </row>
    <row r="577" spans="1:47" ht="20.25" customHeight="1" x14ac:dyDescent="0.25">
      <c r="A577" s="589"/>
      <c r="B577" s="439"/>
      <c r="C577" s="441"/>
      <c r="D577" s="441"/>
      <c r="E577" s="441"/>
      <c r="F577" s="441"/>
      <c r="G577" s="441"/>
      <c r="H577" s="441"/>
      <c r="I577" s="441"/>
      <c r="J577" s="441"/>
      <c r="K577" s="441"/>
      <c r="L577" s="430"/>
      <c r="M577" s="430"/>
      <c r="N577" s="436"/>
      <c r="O577" s="441"/>
      <c r="P577" s="451"/>
      <c r="Q577" s="102"/>
      <c r="R577" s="355" t="s">
        <v>828</v>
      </c>
      <c r="S577" s="356"/>
      <c r="T577" s="356"/>
      <c r="U577" s="356"/>
      <c r="V577" s="357">
        <v>2</v>
      </c>
      <c r="W577" s="358" t="s">
        <v>79</v>
      </c>
      <c r="X577" s="345">
        <v>2.95</v>
      </c>
      <c r="Y577" s="346">
        <f t="shared" si="58"/>
        <v>5.9</v>
      </c>
      <c r="Z577" s="346">
        <f>IF(V577=0," ",(Y577))</f>
        <v>5.9</v>
      </c>
      <c r="AA577" s="347"/>
      <c r="AB577" s="387"/>
      <c r="AC577" s="348" t="s">
        <v>63</v>
      </c>
      <c r="AD577" s="348"/>
      <c r="AE577" s="489"/>
      <c r="AF577" s="2"/>
      <c r="AG577" s="2"/>
      <c r="AH577" s="2"/>
      <c r="AI577" s="2"/>
      <c r="AJ577" s="2"/>
      <c r="AK577" s="2"/>
      <c r="AL577" s="2"/>
      <c r="AM577" s="2"/>
      <c r="AN577" s="2"/>
      <c r="AO577" s="2"/>
      <c r="AP577" s="2"/>
      <c r="AQ577" s="2"/>
      <c r="AR577" s="2"/>
      <c r="AS577" s="2"/>
      <c r="AT577" s="2"/>
      <c r="AU577" s="2"/>
    </row>
    <row r="578" spans="1:47" ht="33" customHeight="1" x14ac:dyDescent="0.25">
      <c r="A578" s="589"/>
      <c r="B578" s="432" t="s">
        <v>189</v>
      </c>
      <c r="C578" s="435" t="s">
        <v>190</v>
      </c>
      <c r="D578" s="435" t="s">
        <v>134</v>
      </c>
      <c r="E578" s="435" t="s">
        <v>151</v>
      </c>
      <c r="F578" s="449" t="s">
        <v>193</v>
      </c>
      <c r="G578" s="435" t="s">
        <v>136</v>
      </c>
      <c r="H578" s="435" t="s">
        <v>444</v>
      </c>
      <c r="I578" s="435" t="s">
        <v>829</v>
      </c>
      <c r="J578" s="435" t="s">
        <v>676</v>
      </c>
      <c r="K578" s="447" t="s">
        <v>830</v>
      </c>
      <c r="L578" s="445">
        <v>3</v>
      </c>
      <c r="M578" s="445">
        <v>3</v>
      </c>
      <c r="N578" s="435" t="s">
        <v>831</v>
      </c>
      <c r="O578" s="435" t="s">
        <v>832</v>
      </c>
      <c r="P578" s="469" t="s">
        <v>833</v>
      </c>
      <c r="Q578" s="37"/>
      <c r="R578" s="314"/>
      <c r="S578" s="79"/>
      <c r="T578" s="79"/>
      <c r="U578" s="79"/>
      <c r="V578" s="114"/>
      <c r="W578" s="103"/>
      <c r="X578" s="115"/>
      <c r="Y578" s="115"/>
      <c r="Z578" s="115"/>
      <c r="AA578" s="43"/>
      <c r="AB578" s="103"/>
      <c r="AC578" s="44"/>
      <c r="AD578" s="44"/>
      <c r="AE578" s="523"/>
      <c r="AF578" s="2"/>
      <c r="AG578" s="2"/>
      <c r="AH578" s="2"/>
      <c r="AI578" s="2"/>
      <c r="AJ578" s="2"/>
      <c r="AK578" s="2"/>
      <c r="AL578" s="2"/>
      <c r="AM578" s="2"/>
      <c r="AN578" s="2"/>
      <c r="AO578" s="2"/>
      <c r="AP578" s="2"/>
      <c r="AQ578" s="2"/>
      <c r="AR578" s="2"/>
      <c r="AS578" s="2"/>
      <c r="AT578" s="2"/>
      <c r="AU578" s="2"/>
    </row>
    <row r="579" spans="1:47" ht="33" customHeight="1" x14ac:dyDescent="0.25">
      <c r="A579" s="589"/>
      <c r="B579" s="433"/>
      <c r="C579" s="436"/>
      <c r="D579" s="436"/>
      <c r="E579" s="436"/>
      <c r="F579" s="436"/>
      <c r="G579" s="436"/>
      <c r="H579" s="436"/>
      <c r="I579" s="436"/>
      <c r="J579" s="436"/>
      <c r="K579" s="436"/>
      <c r="L579" s="430"/>
      <c r="M579" s="430"/>
      <c r="N579" s="436"/>
      <c r="O579" s="436"/>
      <c r="P579" s="451"/>
      <c r="Q579" s="45"/>
      <c r="R579" s="311"/>
      <c r="S579" s="147"/>
      <c r="T579" s="147"/>
      <c r="U579" s="147"/>
      <c r="V579" s="148"/>
      <c r="W579" s="32"/>
      <c r="X579" s="68"/>
      <c r="Y579" s="68"/>
      <c r="Z579" s="68"/>
      <c r="AA579" s="34"/>
      <c r="AB579" s="32"/>
      <c r="AC579" s="170"/>
      <c r="AD579" s="170"/>
      <c r="AE579" s="489"/>
      <c r="AF579" s="2"/>
      <c r="AG579" s="2"/>
      <c r="AH579" s="2"/>
      <c r="AI579" s="2"/>
      <c r="AJ579" s="2"/>
      <c r="AK579" s="2"/>
      <c r="AL579" s="2"/>
      <c r="AM579" s="2"/>
      <c r="AN579" s="2"/>
      <c r="AO579" s="2"/>
      <c r="AP579" s="2"/>
      <c r="AQ579" s="2"/>
      <c r="AR579" s="2"/>
      <c r="AS579" s="2"/>
      <c r="AT579" s="2"/>
      <c r="AU579" s="2"/>
    </row>
    <row r="580" spans="1:47" ht="33" customHeight="1" x14ac:dyDescent="0.25">
      <c r="A580" s="589"/>
      <c r="B580" s="433"/>
      <c r="C580" s="436"/>
      <c r="D580" s="436"/>
      <c r="E580" s="436"/>
      <c r="F580" s="436"/>
      <c r="G580" s="436"/>
      <c r="H580" s="436"/>
      <c r="I580" s="436"/>
      <c r="J580" s="436"/>
      <c r="K580" s="436"/>
      <c r="L580" s="430"/>
      <c r="M580" s="430"/>
      <c r="N580" s="436"/>
      <c r="O580" s="436"/>
      <c r="P580" s="451"/>
      <c r="Q580" s="45"/>
      <c r="R580" s="311"/>
      <c r="S580" s="147"/>
      <c r="T580" s="147"/>
      <c r="U580" s="147"/>
      <c r="V580" s="148"/>
      <c r="W580" s="32"/>
      <c r="X580" s="68"/>
      <c r="Y580" s="68"/>
      <c r="Z580" s="68"/>
      <c r="AA580" s="34"/>
      <c r="AB580" s="32"/>
      <c r="AC580" s="170"/>
      <c r="AD580" s="170"/>
      <c r="AE580" s="489"/>
      <c r="AF580" s="2"/>
      <c r="AG580" s="2"/>
      <c r="AH580" s="2"/>
      <c r="AI580" s="2"/>
      <c r="AJ580" s="2"/>
      <c r="AK580" s="2"/>
      <c r="AL580" s="2"/>
      <c r="AM580" s="2"/>
      <c r="AN580" s="2"/>
      <c r="AO580" s="2"/>
      <c r="AP580" s="2"/>
      <c r="AQ580" s="2"/>
      <c r="AR580" s="2"/>
      <c r="AS580" s="2"/>
      <c r="AT580" s="2"/>
      <c r="AU580" s="2"/>
    </row>
    <row r="581" spans="1:47" ht="33" customHeight="1" x14ac:dyDescent="0.25">
      <c r="A581" s="589"/>
      <c r="B581" s="433"/>
      <c r="C581" s="436"/>
      <c r="D581" s="436"/>
      <c r="E581" s="436"/>
      <c r="F581" s="436"/>
      <c r="G581" s="436"/>
      <c r="H581" s="436"/>
      <c r="I581" s="436"/>
      <c r="J581" s="436"/>
      <c r="K581" s="436"/>
      <c r="L581" s="430"/>
      <c r="M581" s="430"/>
      <c r="N581" s="436"/>
      <c r="O581" s="436"/>
      <c r="P581" s="451"/>
      <c r="Q581" s="26"/>
      <c r="R581" s="311"/>
      <c r="S581" s="147"/>
      <c r="T581" s="147"/>
      <c r="U581" s="147"/>
      <c r="V581" s="148"/>
      <c r="W581" s="32"/>
      <c r="X581" s="68"/>
      <c r="Y581" s="68"/>
      <c r="Z581" s="68"/>
      <c r="AA581" s="34"/>
      <c r="AB581" s="32"/>
      <c r="AC581" s="170"/>
      <c r="AD581" s="170"/>
      <c r="AE581" s="489"/>
      <c r="AF581" s="2"/>
      <c r="AG581" s="2"/>
      <c r="AH581" s="2"/>
      <c r="AI581" s="2"/>
      <c r="AJ581" s="2"/>
      <c r="AK581" s="2"/>
      <c r="AL581" s="2"/>
      <c r="AM581" s="2"/>
      <c r="AN581" s="2"/>
      <c r="AO581" s="2"/>
      <c r="AP581" s="2"/>
      <c r="AQ581" s="2"/>
      <c r="AR581" s="2"/>
      <c r="AS581" s="2"/>
      <c r="AT581" s="2"/>
      <c r="AU581" s="2"/>
    </row>
    <row r="582" spans="1:47" ht="33" customHeight="1" x14ac:dyDescent="0.25">
      <c r="A582" s="589"/>
      <c r="B582" s="434"/>
      <c r="C582" s="437"/>
      <c r="D582" s="437"/>
      <c r="E582" s="437"/>
      <c r="F582" s="437"/>
      <c r="G582" s="437"/>
      <c r="H582" s="437"/>
      <c r="I582" s="437"/>
      <c r="J582" s="437"/>
      <c r="K582" s="437"/>
      <c r="L582" s="446"/>
      <c r="M582" s="446"/>
      <c r="N582" s="437"/>
      <c r="O582" s="437"/>
      <c r="P582" s="454"/>
      <c r="Q582" s="49"/>
      <c r="R582" s="312"/>
      <c r="S582" s="50"/>
      <c r="T582" s="50"/>
      <c r="U582" s="50"/>
      <c r="V582" s="135"/>
      <c r="W582" s="136"/>
      <c r="X582" s="54"/>
      <c r="Y582" s="54"/>
      <c r="Z582" s="54"/>
      <c r="AA582" s="55"/>
      <c r="AB582" s="136"/>
      <c r="AC582" s="57"/>
      <c r="AD582" s="57"/>
      <c r="AE582" s="524"/>
      <c r="AF582" s="2"/>
      <c r="AG582" s="2"/>
      <c r="AH582" s="2"/>
      <c r="AI582" s="2"/>
      <c r="AJ582" s="2"/>
      <c r="AK582" s="2"/>
      <c r="AL582" s="2"/>
      <c r="AM582" s="2"/>
      <c r="AN582" s="2"/>
      <c r="AO582" s="2"/>
      <c r="AP582" s="2"/>
      <c r="AQ582" s="2"/>
      <c r="AR582" s="2"/>
      <c r="AS582" s="2"/>
      <c r="AT582" s="2"/>
      <c r="AU582" s="2"/>
    </row>
    <row r="583" spans="1:47" ht="25.5" customHeight="1" x14ac:dyDescent="0.25">
      <c r="A583" s="590"/>
      <c r="B583" s="443" t="s">
        <v>46</v>
      </c>
      <c r="C583" s="444" t="s">
        <v>47</v>
      </c>
      <c r="D583" s="444" t="s">
        <v>48</v>
      </c>
      <c r="E583" s="444" t="s">
        <v>463</v>
      </c>
      <c r="F583" s="448" t="s">
        <v>50</v>
      </c>
      <c r="G583" s="444" t="s">
        <v>51</v>
      </c>
      <c r="H583" s="444" t="s">
        <v>52</v>
      </c>
      <c r="I583" s="456" t="s">
        <v>834</v>
      </c>
      <c r="J583" s="444" t="s">
        <v>159</v>
      </c>
      <c r="K583" s="456" t="s">
        <v>502</v>
      </c>
      <c r="L583" s="457">
        <v>1</v>
      </c>
      <c r="M583" s="457">
        <v>3</v>
      </c>
      <c r="N583" s="447" t="s">
        <v>835</v>
      </c>
      <c r="O583" s="456" t="s">
        <v>836</v>
      </c>
      <c r="P583" s="468" t="s">
        <v>837</v>
      </c>
      <c r="Q583" s="58"/>
      <c r="R583" s="313"/>
      <c r="S583" s="169"/>
      <c r="T583" s="169"/>
      <c r="U583" s="169"/>
      <c r="V583" s="61"/>
      <c r="W583" s="62"/>
      <c r="X583" s="63"/>
      <c r="Y583" s="63"/>
      <c r="Z583" s="63"/>
      <c r="AA583" s="64"/>
      <c r="AB583" s="62"/>
      <c r="AC583" s="66"/>
      <c r="AD583" s="66"/>
      <c r="AE583" s="525"/>
      <c r="AF583" s="2"/>
      <c r="AG583" s="2"/>
      <c r="AH583" s="2"/>
      <c r="AI583" s="2"/>
      <c r="AJ583" s="2"/>
      <c r="AK583" s="2"/>
      <c r="AL583" s="2"/>
      <c r="AM583" s="2"/>
      <c r="AN583" s="2"/>
      <c r="AO583" s="2"/>
      <c r="AP583" s="2"/>
      <c r="AQ583" s="2"/>
      <c r="AR583" s="2"/>
      <c r="AS583" s="2"/>
      <c r="AT583" s="2"/>
      <c r="AU583" s="2"/>
    </row>
    <row r="584" spans="1:47" ht="25.5" customHeight="1" x14ac:dyDescent="0.25">
      <c r="A584" s="591" t="s">
        <v>818</v>
      </c>
      <c r="B584" s="433"/>
      <c r="C584" s="436"/>
      <c r="D584" s="436"/>
      <c r="E584" s="436"/>
      <c r="F584" s="436"/>
      <c r="G584" s="436"/>
      <c r="H584" s="436"/>
      <c r="I584" s="436"/>
      <c r="J584" s="436"/>
      <c r="K584" s="436"/>
      <c r="L584" s="430"/>
      <c r="M584" s="430"/>
      <c r="N584" s="436"/>
      <c r="O584" s="436"/>
      <c r="P584" s="451"/>
      <c r="Q584" s="45"/>
      <c r="R584" s="311"/>
      <c r="S584" s="147"/>
      <c r="T584" s="147"/>
      <c r="U584" s="147"/>
      <c r="V584" s="148"/>
      <c r="W584" s="32"/>
      <c r="X584" s="68"/>
      <c r="Y584" s="68"/>
      <c r="Z584" s="68"/>
      <c r="AA584" s="34"/>
      <c r="AB584" s="32"/>
      <c r="AC584" s="170"/>
      <c r="AD584" s="170"/>
      <c r="AE584" s="489"/>
      <c r="AF584" s="2"/>
      <c r="AG584" s="2"/>
      <c r="AH584" s="2"/>
      <c r="AI584" s="2"/>
      <c r="AJ584" s="2"/>
      <c r="AK584" s="2"/>
      <c r="AL584" s="2"/>
      <c r="AM584" s="2"/>
      <c r="AN584" s="2"/>
      <c r="AO584" s="2"/>
      <c r="AP584" s="2"/>
      <c r="AQ584" s="2"/>
      <c r="AR584" s="2"/>
      <c r="AS584" s="2"/>
      <c r="AT584" s="2"/>
      <c r="AU584" s="2"/>
    </row>
    <row r="585" spans="1:47" ht="25.5" customHeight="1" x14ac:dyDescent="0.25">
      <c r="A585" s="589"/>
      <c r="B585" s="433"/>
      <c r="C585" s="436"/>
      <c r="D585" s="436"/>
      <c r="E585" s="436"/>
      <c r="F585" s="436"/>
      <c r="G585" s="436"/>
      <c r="H585" s="436"/>
      <c r="I585" s="436"/>
      <c r="J585" s="436"/>
      <c r="K585" s="436"/>
      <c r="L585" s="430"/>
      <c r="M585" s="430"/>
      <c r="N585" s="436"/>
      <c r="O585" s="436"/>
      <c r="P585" s="451"/>
      <c r="Q585" s="45"/>
      <c r="R585" s="311"/>
      <c r="S585" s="147"/>
      <c r="T585" s="147"/>
      <c r="U585" s="147"/>
      <c r="V585" s="148"/>
      <c r="W585" s="32"/>
      <c r="X585" s="68"/>
      <c r="Y585" s="68"/>
      <c r="Z585" s="68"/>
      <c r="AA585" s="34"/>
      <c r="AB585" s="32"/>
      <c r="AC585" s="170"/>
      <c r="AD585" s="170"/>
      <c r="AE585" s="489"/>
      <c r="AF585" s="2"/>
      <c r="AG585" s="2"/>
      <c r="AH585" s="2"/>
      <c r="AI585" s="2"/>
      <c r="AJ585" s="2"/>
      <c r="AK585" s="2"/>
      <c r="AL585" s="2"/>
      <c r="AM585" s="2"/>
      <c r="AN585" s="2"/>
      <c r="AO585" s="2"/>
      <c r="AP585" s="2"/>
      <c r="AQ585" s="2"/>
      <c r="AR585" s="2"/>
      <c r="AS585" s="2"/>
      <c r="AT585" s="2"/>
      <c r="AU585" s="2"/>
    </row>
    <row r="586" spans="1:47" ht="25.5" customHeight="1" x14ac:dyDescent="0.25">
      <c r="A586" s="589"/>
      <c r="B586" s="433"/>
      <c r="C586" s="436"/>
      <c r="D586" s="436"/>
      <c r="E586" s="436"/>
      <c r="F586" s="436"/>
      <c r="G586" s="436"/>
      <c r="H586" s="436"/>
      <c r="I586" s="436"/>
      <c r="J586" s="436"/>
      <c r="K586" s="436"/>
      <c r="L586" s="430"/>
      <c r="M586" s="430"/>
      <c r="N586" s="436"/>
      <c r="O586" s="436"/>
      <c r="P586" s="451"/>
      <c r="Q586" s="26"/>
      <c r="R586" s="311"/>
      <c r="S586" s="147"/>
      <c r="T586" s="147"/>
      <c r="U586" s="147"/>
      <c r="V586" s="148"/>
      <c r="W586" s="32"/>
      <c r="X586" s="68"/>
      <c r="Y586" s="68"/>
      <c r="Z586" s="68"/>
      <c r="AA586" s="34"/>
      <c r="AB586" s="32"/>
      <c r="AC586" s="170"/>
      <c r="AD586" s="170"/>
      <c r="AE586" s="489"/>
      <c r="AF586" s="2"/>
      <c r="AG586" s="2"/>
      <c r="AH586" s="2"/>
      <c r="AI586" s="2"/>
      <c r="AJ586" s="2"/>
      <c r="AK586" s="2"/>
      <c r="AL586" s="2"/>
      <c r="AM586" s="2"/>
      <c r="AN586" s="2"/>
      <c r="AO586" s="2"/>
      <c r="AP586" s="2"/>
      <c r="AQ586" s="2"/>
      <c r="AR586" s="2"/>
      <c r="AS586" s="2"/>
      <c r="AT586" s="2"/>
      <c r="AU586" s="2"/>
    </row>
    <row r="587" spans="1:47" ht="25.5" customHeight="1" x14ac:dyDescent="0.25">
      <c r="A587" s="589"/>
      <c r="B587" s="439"/>
      <c r="C587" s="441"/>
      <c r="D587" s="441"/>
      <c r="E587" s="441"/>
      <c r="F587" s="441"/>
      <c r="G587" s="441"/>
      <c r="H587" s="441"/>
      <c r="I587" s="436"/>
      <c r="J587" s="441"/>
      <c r="K587" s="436"/>
      <c r="L587" s="430"/>
      <c r="M587" s="430"/>
      <c r="N587" s="437"/>
      <c r="O587" s="436"/>
      <c r="P587" s="451"/>
      <c r="Q587" s="102"/>
      <c r="R587" s="355"/>
      <c r="S587" s="356"/>
      <c r="T587" s="356"/>
      <c r="U587" s="356"/>
      <c r="V587" s="343"/>
      <c r="W587" s="344"/>
      <c r="X587" s="346"/>
      <c r="Y587" s="346"/>
      <c r="Z587" s="346"/>
      <c r="AA587" s="347"/>
      <c r="AB587" s="344"/>
      <c r="AC587" s="348"/>
      <c r="AD587" s="348"/>
      <c r="AE587" s="490"/>
      <c r="AF587" s="2"/>
      <c r="AG587" s="2"/>
      <c r="AH587" s="2"/>
      <c r="AI587" s="2"/>
      <c r="AJ587" s="2"/>
      <c r="AK587" s="2"/>
      <c r="AL587" s="2"/>
      <c r="AM587" s="2"/>
      <c r="AN587" s="2"/>
      <c r="AO587" s="2"/>
      <c r="AP587" s="2"/>
      <c r="AQ587" s="2"/>
      <c r="AR587" s="2"/>
      <c r="AS587" s="2"/>
      <c r="AT587" s="2"/>
      <c r="AU587" s="2"/>
    </row>
    <row r="588" spans="1:47" ht="19.5" customHeight="1" x14ac:dyDescent="0.25">
      <c r="A588" s="589"/>
      <c r="B588" s="432" t="s">
        <v>189</v>
      </c>
      <c r="C588" s="435" t="s">
        <v>190</v>
      </c>
      <c r="D588" s="435" t="s">
        <v>455</v>
      </c>
      <c r="E588" s="435" t="s">
        <v>456</v>
      </c>
      <c r="F588" s="449" t="s">
        <v>193</v>
      </c>
      <c r="G588" s="435" t="s">
        <v>457</v>
      </c>
      <c r="H588" s="435" t="s">
        <v>194</v>
      </c>
      <c r="I588" s="435" t="s">
        <v>838</v>
      </c>
      <c r="J588" s="435" t="s">
        <v>686</v>
      </c>
      <c r="K588" s="447" t="s">
        <v>839</v>
      </c>
      <c r="L588" s="445">
        <v>1</v>
      </c>
      <c r="M588" s="445">
        <v>1</v>
      </c>
      <c r="N588" s="435" t="s">
        <v>840</v>
      </c>
      <c r="O588" s="447" t="s">
        <v>841</v>
      </c>
      <c r="P588" s="469" t="s">
        <v>842</v>
      </c>
      <c r="Q588" s="37"/>
      <c r="R588" s="314"/>
      <c r="S588" s="79"/>
      <c r="T588" s="79"/>
      <c r="U588" s="79"/>
      <c r="V588" s="114"/>
      <c r="W588" s="103"/>
      <c r="X588" s="115"/>
      <c r="Y588" s="115"/>
      <c r="Z588" s="115"/>
      <c r="AA588" s="43"/>
      <c r="AB588" s="103"/>
      <c r="AC588" s="44"/>
      <c r="AD588" s="44"/>
      <c r="AE588" s="523"/>
      <c r="AF588" s="2"/>
      <c r="AG588" s="2"/>
      <c r="AH588" s="2"/>
      <c r="AI588" s="2"/>
      <c r="AJ588" s="2"/>
      <c r="AK588" s="2"/>
      <c r="AL588" s="2"/>
      <c r="AM588" s="2"/>
      <c r="AN588" s="2"/>
      <c r="AO588" s="2"/>
      <c r="AP588" s="2"/>
      <c r="AQ588" s="2"/>
      <c r="AR588" s="2"/>
      <c r="AS588" s="2"/>
      <c r="AT588" s="2"/>
      <c r="AU588" s="2"/>
    </row>
    <row r="589" spans="1:47" ht="19.5" customHeight="1" x14ac:dyDescent="0.25">
      <c r="A589" s="589"/>
      <c r="B589" s="433"/>
      <c r="C589" s="436"/>
      <c r="D589" s="436"/>
      <c r="E589" s="436"/>
      <c r="F589" s="436"/>
      <c r="G589" s="436"/>
      <c r="H589" s="436"/>
      <c r="I589" s="436"/>
      <c r="J589" s="436"/>
      <c r="K589" s="436"/>
      <c r="L589" s="430"/>
      <c r="M589" s="430"/>
      <c r="N589" s="436"/>
      <c r="O589" s="436"/>
      <c r="P589" s="451"/>
      <c r="Q589" s="45"/>
      <c r="R589" s="311"/>
      <c r="S589" s="147"/>
      <c r="T589" s="147"/>
      <c r="U589" s="147"/>
      <c r="V589" s="148"/>
      <c r="W589" s="32"/>
      <c r="X589" s="68"/>
      <c r="Y589" s="68"/>
      <c r="Z589" s="68"/>
      <c r="AA589" s="34"/>
      <c r="AB589" s="32"/>
      <c r="AC589" s="170"/>
      <c r="AD589" s="170"/>
      <c r="AE589" s="489"/>
      <c r="AF589" s="2"/>
      <c r="AG589" s="2"/>
      <c r="AH589" s="2"/>
      <c r="AI589" s="2"/>
      <c r="AJ589" s="2"/>
      <c r="AK589" s="2"/>
      <c r="AL589" s="2"/>
      <c r="AM589" s="2"/>
      <c r="AN589" s="2"/>
      <c r="AO589" s="2"/>
      <c r="AP589" s="2"/>
      <c r="AQ589" s="2"/>
      <c r="AR589" s="2"/>
      <c r="AS589" s="2"/>
      <c r="AT589" s="2"/>
      <c r="AU589" s="2"/>
    </row>
    <row r="590" spans="1:47" ht="19.5" customHeight="1" x14ac:dyDescent="0.25">
      <c r="A590" s="589"/>
      <c r="B590" s="433"/>
      <c r="C590" s="436"/>
      <c r="D590" s="436"/>
      <c r="E590" s="436"/>
      <c r="F590" s="436"/>
      <c r="G590" s="436"/>
      <c r="H590" s="436"/>
      <c r="I590" s="436"/>
      <c r="J590" s="436"/>
      <c r="K590" s="436"/>
      <c r="L590" s="430"/>
      <c r="M590" s="430"/>
      <c r="N590" s="436"/>
      <c r="O590" s="436"/>
      <c r="P590" s="451"/>
      <c r="Q590" s="45"/>
      <c r="R590" s="311"/>
      <c r="S590" s="147"/>
      <c r="T590" s="147"/>
      <c r="U590" s="147"/>
      <c r="V590" s="148"/>
      <c r="W590" s="32"/>
      <c r="X590" s="68"/>
      <c r="Y590" s="68"/>
      <c r="Z590" s="68"/>
      <c r="AA590" s="34"/>
      <c r="AB590" s="32"/>
      <c r="AC590" s="170"/>
      <c r="AD590" s="170"/>
      <c r="AE590" s="489"/>
      <c r="AF590" s="2"/>
      <c r="AG590" s="2"/>
      <c r="AH590" s="2"/>
      <c r="AI590" s="2"/>
      <c r="AJ590" s="2"/>
      <c r="AK590" s="2"/>
      <c r="AL590" s="2"/>
      <c r="AM590" s="2"/>
      <c r="AN590" s="2"/>
      <c r="AO590" s="2"/>
      <c r="AP590" s="2"/>
      <c r="AQ590" s="2"/>
      <c r="AR590" s="2"/>
      <c r="AS590" s="2"/>
      <c r="AT590" s="2"/>
      <c r="AU590" s="2"/>
    </row>
    <row r="591" spans="1:47" ht="19.5" customHeight="1" x14ac:dyDescent="0.25">
      <c r="A591" s="589"/>
      <c r="B591" s="433"/>
      <c r="C591" s="436"/>
      <c r="D591" s="436"/>
      <c r="E591" s="436"/>
      <c r="F591" s="436"/>
      <c r="G591" s="436"/>
      <c r="H591" s="436"/>
      <c r="I591" s="436"/>
      <c r="J591" s="436"/>
      <c r="K591" s="436"/>
      <c r="L591" s="430"/>
      <c r="M591" s="430"/>
      <c r="N591" s="436"/>
      <c r="O591" s="436"/>
      <c r="P591" s="451"/>
      <c r="Q591" s="26"/>
      <c r="R591" s="311"/>
      <c r="S591" s="147"/>
      <c r="T591" s="147"/>
      <c r="U591" s="147"/>
      <c r="V591" s="148"/>
      <c r="W591" s="32"/>
      <c r="X591" s="68"/>
      <c r="Y591" s="68"/>
      <c r="Z591" s="68"/>
      <c r="AA591" s="34"/>
      <c r="AB591" s="32"/>
      <c r="AC591" s="170"/>
      <c r="AD591" s="170"/>
      <c r="AE591" s="489"/>
      <c r="AF591" s="2"/>
      <c r="AG591" s="2"/>
      <c r="AH591" s="2"/>
      <c r="AI591" s="2"/>
      <c r="AJ591" s="2"/>
      <c r="AK591" s="2"/>
      <c r="AL591" s="2"/>
      <c r="AM591" s="2"/>
      <c r="AN591" s="2"/>
      <c r="AO591" s="2"/>
      <c r="AP591" s="2"/>
      <c r="AQ591" s="2"/>
      <c r="AR591" s="2"/>
      <c r="AS591" s="2"/>
      <c r="AT591" s="2"/>
      <c r="AU591" s="2"/>
    </row>
    <row r="592" spans="1:47" ht="19.5" customHeight="1" x14ac:dyDescent="0.25">
      <c r="A592" s="589"/>
      <c r="B592" s="434"/>
      <c r="C592" s="437"/>
      <c r="D592" s="437"/>
      <c r="E592" s="437"/>
      <c r="F592" s="437"/>
      <c r="G592" s="437"/>
      <c r="H592" s="437"/>
      <c r="I592" s="437"/>
      <c r="J592" s="437"/>
      <c r="K592" s="437"/>
      <c r="L592" s="446"/>
      <c r="M592" s="446"/>
      <c r="N592" s="437"/>
      <c r="O592" s="437"/>
      <c r="P592" s="454"/>
      <c r="Q592" s="49"/>
      <c r="R592" s="312"/>
      <c r="S592" s="50"/>
      <c r="T592" s="50"/>
      <c r="U592" s="50"/>
      <c r="V592" s="135"/>
      <c r="W592" s="136"/>
      <c r="X592" s="54"/>
      <c r="Y592" s="54"/>
      <c r="Z592" s="54"/>
      <c r="AA592" s="55"/>
      <c r="AB592" s="136"/>
      <c r="AC592" s="57"/>
      <c r="AD592" s="57"/>
      <c r="AE592" s="524"/>
      <c r="AF592" s="2"/>
      <c r="AG592" s="2"/>
      <c r="AH592" s="2"/>
      <c r="AI592" s="2"/>
      <c r="AJ592" s="2"/>
      <c r="AK592" s="2"/>
      <c r="AL592" s="2"/>
      <c r="AM592" s="2"/>
      <c r="AN592" s="2"/>
      <c r="AO592" s="2"/>
      <c r="AP592" s="2"/>
      <c r="AQ592" s="2"/>
      <c r="AR592" s="2"/>
      <c r="AS592" s="2"/>
      <c r="AT592" s="2"/>
      <c r="AU592" s="2"/>
    </row>
    <row r="593" spans="1:47" ht="25.5" customHeight="1" x14ac:dyDescent="0.25">
      <c r="A593" s="589"/>
      <c r="B593" s="443" t="s">
        <v>46</v>
      </c>
      <c r="C593" s="444" t="s">
        <v>47</v>
      </c>
      <c r="D593" s="444" t="s">
        <v>48</v>
      </c>
      <c r="E593" s="444" t="s">
        <v>463</v>
      </c>
      <c r="F593" s="448" t="s">
        <v>50</v>
      </c>
      <c r="G593" s="444" t="s">
        <v>51</v>
      </c>
      <c r="H593" s="444" t="s">
        <v>52</v>
      </c>
      <c r="I593" s="444" t="s">
        <v>843</v>
      </c>
      <c r="J593" s="444" t="s">
        <v>182</v>
      </c>
      <c r="K593" s="444" t="s">
        <v>506</v>
      </c>
      <c r="L593" s="429">
        <v>1</v>
      </c>
      <c r="M593" s="429">
        <v>1</v>
      </c>
      <c r="N593" s="444" t="s">
        <v>844</v>
      </c>
      <c r="O593" s="456" t="s">
        <v>845</v>
      </c>
      <c r="P593" s="468" t="s">
        <v>846</v>
      </c>
      <c r="Q593" s="58"/>
      <c r="R593" s="313"/>
      <c r="S593" s="169"/>
      <c r="T593" s="169"/>
      <c r="U593" s="169"/>
      <c r="V593" s="61"/>
      <c r="W593" s="62"/>
      <c r="X593" s="63"/>
      <c r="Y593" s="63"/>
      <c r="Z593" s="63"/>
      <c r="AA593" s="64"/>
      <c r="AB593" s="62"/>
      <c r="AC593" s="66"/>
      <c r="AD593" s="66"/>
      <c r="AE593" s="525"/>
      <c r="AF593" s="2"/>
      <c r="AG593" s="2"/>
      <c r="AH593" s="2"/>
      <c r="AI593" s="2"/>
      <c r="AJ593" s="2"/>
      <c r="AK593" s="2"/>
      <c r="AL593" s="2"/>
      <c r="AM593" s="2"/>
      <c r="AN593" s="2"/>
      <c r="AO593" s="2"/>
      <c r="AP593" s="2"/>
      <c r="AQ593" s="2"/>
      <c r="AR593" s="2"/>
      <c r="AS593" s="2"/>
      <c r="AT593" s="2"/>
      <c r="AU593" s="2"/>
    </row>
    <row r="594" spans="1:47" ht="25.5" customHeight="1" x14ac:dyDescent="0.25">
      <c r="A594" s="589"/>
      <c r="B594" s="433"/>
      <c r="C594" s="436"/>
      <c r="D594" s="436"/>
      <c r="E594" s="436"/>
      <c r="F594" s="436"/>
      <c r="G594" s="436"/>
      <c r="H594" s="436"/>
      <c r="I594" s="436"/>
      <c r="J594" s="436"/>
      <c r="K594" s="436"/>
      <c r="L594" s="430"/>
      <c r="M594" s="430"/>
      <c r="N594" s="436"/>
      <c r="O594" s="436"/>
      <c r="P594" s="451"/>
      <c r="Q594" s="45"/>
      <c r="R594" s="311"/>
      <c r="S594" s="147"/>
      <c r="T594" s="147"/>
      <c r="U594" s="147"/>
      <c r="V594" s="148"/>
      <c r="W594" s="32"/>
      <c r="X594" s="68"/>
      <c r="Y594" s="68"/>
      <c r="Z594" s="68"/>
      <c r="AA594" s="34"/>
      <c r="AB594" s="32"/>
      <c r="AC594" s="170"/>
      <c r="AD594" s="170"/>
      <c r="AE594" s="489"/>
      <c r="AF594" s="2"/>
      <c r="AG594" s="2"/>
      <c r="AH594" s="2"/>
      <c r="AI594" s="2"/>
      <c r="AJ594" s="2"/>
      <c r="AK594" s="2"/>
      <c r="AL594" s="2"/>
      <c r="AM594" s="2"/>
      <c r="AN594" s="2"/>
      <c r="AO594" s="2"/>
      <c r="AP594" s="2"/>
      <c r="AQ594" s="2"/>
      <c r="AR594" s="2"/>
      <c r="AS594" s="2"/>
      <c r="AT594" s="2"/>
      <c r="AU594" s="2"/>
    </row>
    <row r="595" spans="1:47" ht="25.5" customHeight="1" x14ac:dyDescent="0.25">
      <c r="A595" s="589"/>
      <c r="B595" s="433"/>
      <c r="C595" s="436"/>
      <c r="D595" s="436"/>
      <c r="E595" s="436"/>
      <c r="F595" s="436"/>
      <c r="G595" s="436"/>
      <c r="H595" s="436"/>
      <c r="I595" s="436"/>
      <c r="J595" s="436"/>
      <c r="K595" s="436"/>
      <c r="L595" s="430"/>
      <c r="M595" s="430"/>
      <c r="N595" s="436"/>
      <c r="O595" s="436"/>
      <c r="P595" s="451"/>
      <c r="Q595" s="45"/>
      <c r="R595" s="311"/>
      <c r="S595" s="147"/>
      <c r="T595" s="147"/>
      <c r="U595" s="147"/>
      <c r="V595" s="148"/>
      <c r="W595" s="32"/>
      <c r="X595" s="68"/>
      <c r="Y595" s="68"/>
      <c r="Z595" s="68"/>
      <c r="AA595" s="34"/>
      <c r="AB595" s="32"/>
      <c r="AC595" s="170"/>
      <c r="AD595" s="170"/>
      <c r="AE595" s="489"/>
      <c r="AF595" s="2"/>
      <c r="AG595" s="2"/>
      <c r="AH595" s="2"/>
      <c r="AI595" s="2"/>
      <c r="AJ595" s="2"/>
      <c r="AK595" s="2"/>
      <c r="AL595" s="2"/>
      <c r="AM595" s="2"/>
      <c r="AN595" s="2"/>
      <c r="AO595" s="2"/>
      <c r="AP595" s="2"/>
      <c r="AQ595" s="2"/>
      <c r="AR595" s="2"/>
      <c r="AS595" s="2"/>
      <c r="AT595" s="2"/>
      <c r="AU595" s="2"/>
    </row>
    <row r="596" spans="1:47" ht="25.5" customHeight="1" x14ac:dyDescent="0.25">
      <c r="A596" s="589"/>
      <c r="B596" s="433"/>
      <c r="C596" s="436"/>
      <c r="D596" s="436"/>
      <c r="E596" s="436"/>
      <c r="F596" s="436"/>
      <c r="G596" s="436"/>
      <c r="H596" s="436"/>
      <c r="I596" s="436"/>
      <c r="J596" s="436"/>
      <c r="K596" s="436"/>
      <c r="L596" s="430"/>
      <c r="M596" s="430"/>
      <c r="N596" s="436"/>
      <c r="O596" s="436"/>
      <c r="P596" s="451"/>
      <c r="Q596" s="26"/>
      <c r="R596" s="311"/>
      <c r="S596" s="147"/>
      <c r="T596" s="147"/>
      <c r="U596" s="147"/>
      <c r="V596" s="148"/>
      <c r="W596" s="32"/>
      <c r="X596" s="68"/>
      <c r="Y596" s="68"/>
      <c r="Z596" s="68"/>
      <c r="AA596" s="34"/>
      <c r="AB596" s="32"/>
      <c r="AC596" s="170"/>
      <c r="AD596" s="170"/>
      <c r="AE596" s="489"/>
      <c r="AF596" s="2"/>
      <c r="AG596" s="2"/>
      <c r="AH596" s="2"/>
      <c r="AI596" s="2"/>
      <c r="AJ596" s="2"/>
      <c r="AK596" s="2"/>
      <c r="AL596" s="2"/>
      <c r="AM596" s="2"/>
      <c r="AN596" s="2"/>
      <c r="AO596" s="2"/>
      <c r="AP596" s="2"/>
      <c r="AQ596" s="2"/>
      <c r="AR596" s="2"/>
      <c r="AS596" s="2"/>
      <c r="AT596" s="2"/>
      <c r="AU596" s="2"/>
    </row>
    <row r="597" spans="1:47" ht="25.5" customHeight="1" x14ac:dyDescent="0.25">
      <c r="A597" s="589"/>
      <c r="B597" s="434"/>
      <c r="C597" s="437"/>
      <c r="D597" s="437"/>
      <c r="E597" s="437"/>
      <c r="F597" s="437"/>
      <c r="G597" s="437"/>
      <c r="H597" s="437"/>
      <c r="I597" s="437"/>
      <c r="J597" s="437"/>
      <c r="K597" s="437"/>
      <c r="L597" s="446"/>
      <c r="M597" s="446"/>
      <c r="N597" s="437"/>
      <c r="O597" s="437"/>
      <c r="P597" s="454"/>
      <c r="Q597" s="49"/>
      <c r="R597" s="312"/>
      <c r="S597" s="50"/>
      <c r="T597" s="50"/>
      <c r="U597" s="50"/>
      <c r="V597" s="135"/>
      <c r="W597" s="136"/>
      <c r="X597" s="54"/>
      <c r="Y597" s="54"/>
      <c r="Z597" s="54"/>
      <c r="AA597" s="55"/>
      <c r="AB597" s="136"/>
      <c r="AC597" s="57"/>
      <c r="AD597" s="57"/>
      <c r="AE597" s="524"/>
      <c r="AF597" s="2"/>
      <c r="AG597" s="2"/>
      <c r="AH597" s="2"/>
      <c r="AI597" s="2"/>
      <c r="AJ597" s="2"/>
      <c r="AK597" s="2"/>
      <c r="AL597" s="2"/>
      <c r="AM597" s="2"/>
      <c r="AN597" s="2"/>
      <c r="AO597" s="2"/>
      <c r="AP597" s="2"/>
      <c r="AQ597" s="2"/>
      <c r="AR597" s="2"/>
      <c r="AS597" s="2"/>
      <c r="AT597" s="2"/>
      <c r="AU597" s="2"/>
    </row>
    <row r="598" spans="1:47" ht="22.5" customHeight="1" thickBot="1" x14ac:dyDescent="0.3">
      <c r="A598" s="586"/>
      <c r="B598" s="190"/>
      <c r="C598" s="190"/>
      <c r="D598" s="190"/>
      <c r="E598" s="190"/>
      <c r="F598" s="190"/>
      <c r="G598" s="190"/>
      <c r="H598" s="190"/>
      <c r="I598" s="190"/>
      <c r="J598" s="190"/>
      <c r="K598" s="190"/>
      <c r="L598" s="190"/>
      <c r="M598" s="190"/>
      <c r="N598" s="190"/>
      <c r="O598" s="190"/>
      <c r="P598" s="191"/>
      <c r="Q598" s="538" t="s">
        <v>847</v>
      </c>
      <c r="R598" s="539"/>
      <c r="S598" s="539"/>
      <c r="T598" s="539"/>
      <c r="U598" s="539"/>
      <c r="V598" s="539"/>
      <c r="W598" s="539"/>
      <c r="X598" s="539"/>
      <c r="Y598" s="539"/>
      <c r="Z598" s="192" t="s">
        <v>187</v>
      </c>
      <c r="AA598" s="193">
        <f>SUM(AA573:AA597)</f>
        <v>15.187040000000001</v>
      </c>
      <c r="AB598" s="540"/>
      <c r="AC598" s="541"/>
      <c r="AD598" s="541"/>
      <c r="AE598" s="542"/>
      <c r="AF598" s="2"/>
      <c r="AG598" s="2"/>
      <c r="AH598" s="2"/>
      <c r="AI598" s="2"/>
      <c r="AJ598" s="2"/>
      <c r="AK598" s="2"/>
      <c r="AL598" s="2"/>
      <c r="AM598" s="2"/>
      <c r="AN598" s="2"/>
      <c r="AO598" s="2"/>
      <c r="AP598" s="2"/>
      <c r="AQ598" s="2"/>
      <c r="AR598" s="2"/>
      <c r="AS598" s="2"/>
      <c r="AT598" s="2"/>
      <c r="AU598" s="2"/>
    </row>
    <row r="599" spans="1:47" ht="30" customHeight="1" x14ac:dyDescent="0.25">
      <c r="A599" s="194"/>
      <c r="B599" s="195"/>
      <c r="C599" s="195"/>
      <c r="D599" s="195"/>
      <c r="E599" s="195"/>
      <c r="F599" s="195"/>
      <c r="G599" s="195"/>
      <c r="H599" s="195"/>
      <c r="I599" s="195"/>
      <c r="J599" s="195"/>
      <c r="K599" s="195"/>
      <c r="L599" s="195"/>
      <c r="M599" s="195"/>
      <c r="N599" s="195"/>
      <c r="O599" s="195"/>
      <c r="P599" s="196"/>
      <c r="Q599" s="543" t="s">
        <v>848</v>
      </c>
      <c r="R599" s="544"/>
      <c r="S599" s="544"/>
      <c r="T599" s="544"/>
      <c r="U599" s="544"/>
      <c r="V599" s="544"/>
      <c r="W599" s="544"/>
      <c r="X599" s="544"/>
      <c r="Y599" s="544"/>
      <c r="Z599" s="197" t="s">
        <v>187</v>
      </c>
      <c r="AA599" s="198">
        <f>+AA106+AA369+AA427+AA463+AA489+AA515+AA541+AA572+AA598</f>
        <v>218062.51555199997</v>
      </c>
      <c r="AB599" s="545"/>
      <c r="AC599" s="546"/>
      <c r="AD599" s="546"/>
      <c r="AE599" s="547"/>
      <c r="AF599" s="2"/>
      <c r="AG599" s="2"/>
      <c r="AH599" s="2"/>
      <c r="AI599" s="2"/>
      <c r="AJ599" s="2"/>
      <c r="AK599" s="2"/>
      <c r="AL599" s="2"/>
      <c r="AM599" s="2"/>
      <c r="AN599" s="2"/>
      <c r="AO599" s="2"/>
      <c r="AP599" s="2"/>
      <c r="AQ599" s="2"/>
      <c r="AR599" s="2"/>
      <c r="AS599" s="2"/>
      <c r="AT599" s="2"/>
      <c r="AU599" s="2"/>
    </row>
    <row r="600" spans="1:47" ht="18" customHeight="1" x14ac:dyDescent="0.3">
      <c r="A600" s="2"/>
      <c r="B600" s="199" t="s">
        <v>849</v>
      </c>
      <c r="C600" s="200" t="s">
        <v>850</v>
      </c>
      <c r="D600" s="201"/>
      <c r="E600" s="201"/>
      <c r="F600" s="201"/>
      <c r="G600" s="201"/>
      <c r="H600" s="201"/>
      <c r="I600" s="201"/>
      <c r="J600" s="201"/>
      <c r="K600" s="201"/>
      <c r="L600" s="201"/>
      <c r="M600" s="201"/>
      <c r="N600" s="201"/>
      <c r="O600" s="201"/>
      <c r="P600" s="201"/>
      <c r="Q600" s="202"/>
      <c r="R600" s="2"/>
      <c r="S600" s="2"/>
      <c r="T600" s="2"/>
      <c r="U600" s="2"/>
      <c r="V600" s="2"/>
      <c r="W600" s="2"/>
      <c r="X600" s="2"/>
      <c r="Y600" s="2"/>
      <c r="Z600" s="2"/>
      <c r="AA600" s="203"/>
      <c r="AB600" s="2"/>
      <c r="AC600" s="2"/>
      <c r="AD600" s="2"/>
      <c r="AE600" s="2"/>
      <c r="AF600" s="2"/>
      <c r="AG600" s="2"/>
      <c r="AH600" s="2"/>
      <c r="AI600" s="2"/>
      <c r="AJ600" s="2"/>
      <c r="AK600" s="2"/>
      <c r="AL600" s="2"/>
      <c r="AM600" s="2"/>
      <c r="AN600" s="2"/>
      <c r="AO600" s="2"/>
      <c r="AP600" s="2"/>
      <c r="AQ600" s="2"/>
      <c r="AR600" s="2"/>
      <c r="AS600" s="2"/>
      <c r="AT600" s="2"/>
      <c r="AU600" s="2"/>
    </row>
    <row r="601" spans="1:47" ht="18" customHeight="1" x14ac:dyDescent="0.3">
      <c r="A601" s="2"/>
      <c r="B601" s="199" t="s">
        <v>851</v>
      </c>
      <c r="C601" s="200" t="s">
        <v>852</v>
      </c>
      <c r="D601" s="201"/>
      <c r="E601" s="201"/>
      <c r="F601" s="201"/>
      <c r="G601" s="201"/>
      <c r="H601" s="201"/>
      <c r="I601" s="201"/>
      <c r="J601" s="201"/>
      <c r="K601" s="201"/>
      <c r="L601" s="201"/>
      <c r="M601" s="201"/>
      <c r="N601" s="201"/>
      <c r="O601" s="201"/>
      <c r="P601" s="201"/>
      <c r="Q601" s="202"/>
      <c r="R601" s="2"/>
      <c r="S601" s="2"/>
      <c r="T601" s="2"/>
      <c r="U601" s="2"/>
      <c r="V601" s="2"/>
      <c r="W601" s="2"/>
      <c r="X601" s="2"/>
      <c r="Y601" s="2"/>
      <c r="Z601" s="2"/>
      <c r="AA601" s="203"/>
      <c r="AB601" s="2"/>
      <c r="AC601" s="2"/>
      <c r="AD601" s="2"/>
      <c r="AE601" s="2"/>
      <c r="AF601" s="2"/>
      <c r="AG601" s="2"/>
      <c r="AH601" s="2"/>
      <c r="AI601" s="2"/>
      <c r="AJ601" s="2"/>
      <c r="AK601" s="2"/>
      <c r="AL601" s="2"/>
      <c r="AM601" s="2"/>
      <c r="AN601" s="2"/>
      <c r="AO601" s="2"/>
      <c r="AP601" s="2"/>
      <c r="AQ601" s="2"/>
      <c r="AR601" s="2"/>
      <c r="AS601" s="2"/>
      <c r="AT601" s="2"/>
      <c r="AU601" s="2"/>
    </row>
    <row r="602" spans="1:47" ht="32.25" customHeight="1" x14ac:dyDescent="0.3">
      <c r="A602" s="2"/>
      <c r="B602" s="204" t="s">
        <v>853</v>
      </c>
      <c r="C602" s="205" t="s">
        <v>1072</v>
      </c>
      <c r="D602" s="201"/>
      <c r="E602" s="201"/>
      <c r="F602" s="201"/>
      <c r="G602" s="201"/>
      <c r="H602" s="201"/>
      <c r="I602" s="201"/>
      <c r="J602" s="201"/>
      <c r="K602" s="201"/>
      <c r="L602" s="201"/>
      <c r="M602" s="201"/>
      <c r="N602" s="201"/>
      <c r="O602" s="201"/>
      <c r="P602" s="201"/>
      <c r="Q602" s="548" t="s">
        <v>854</v>
      </c>
      <c r="R602" s="474"/>
      <c r="S602" s="474"/>
      <c r="T602" s="206"/>
      <c r="U602" s="206"/>
      <c r="V602" s="206"/>
      <c r="W602" s="2"/>
      <c r="X602" s="2"/>
      <c r="Y602" s="2"/>
      <c r="Z602" s="2"/>
      <c r="AA602" s="203"/>
      <c r="AB602" s="2"/>
      <c r="AC602" s="2"/>
      <c r="AD602" s="2"/>
      <c r="AE602" s="2"/>
      <c r="AF602" s="2"/>
      <c r="AG602" s="2"/>
      <c r="AH602" s="2"/>
      <c r="AI602" s="2"/>
      <c r="AJ602" s="2"/>
      <c r="AK602" s="2"/>
      <c r="AL602" s="2"/>
      <c r="AM602" s="2"/>
      <c r="AN602" s="2"/>
      <c r="AO602" s="2"/>
      <c r="AP602" s="2"/>
      <c r="AQ602" s="2"/>
      <c r="AR602" s="2"/>
      <c r="AS602" s="2"/>
      <c r="AT602" s="2"/>
      <c r="AU602" s="2"/>
    </row>
    <row r="603" spans="1:47" ht="18" customHeight="1" x14ac:dyDescent="0.3">
      <c r="A603" s="2"/>
      <c r="B603" s="201" t="s">
        <v>855</v>
      </c>
      <c r="C603" s="201"/>
      <c r="D603" s="201"/>
      <c r="E603" s="201"/>
      <c r="F603" s="201"/>
      <c r="G603" s="201"/>
      <c r="H603" s="201"/>
      <c r="I603" s="201"/>
      <c r="J603" s="201"/>
      <c r="K603" s="201"/>
      <c r="L603" s="201"/>
      <c r="M603" s="201"/>
      <c r="N603" s="201"/>
      <c r="O603" s="201"/>
      <c r="P603" s="201"/>
      <c r="Q603" s="9"/>
      <c r="R603" s="9"/>
      <c r="S603" s="9"/>
      <c r="T603" s="9"/>
      <c r="U603" s="9"/>
      <c r="V603" s="9"/>
      <c r="W603" s="2"/>
      <c r="X603" s="2"/>
      <c r="Y603" s="2"/>
      <c r="Z603" s="2"/>
      <c r="AA603" s="203"/>
      <c r="AB603" s="2"/>
      <c r="AC603" s="2"/>
      <c r="AD603" s="2"/>
      <c r="AE603" s="2"/>
      <c r="AF603" s="2"/>
      <c r="AG603" s="2"/>
      <c r="AH603" s="2"/>
      <c r="AI603" s="2"/>
      <c r="AJ603" s="2"/>
      <c r="AK603" s="2"/>
      <c r="AL603" s="2"/>
      <c r="AM603" s="2"/>
      <c r="AN603" s="2"/>
      <c r="AO603" s="2"/>
      <c r="AP603" s="2"/>
      <c r="AQ603" s="2"/>
      <c r="AR603" s="2"/>
      <c r="AS603" s="2"/>
      <c r="AT603" s="2"/>
      <c r="AU603" s="2"/>
    </row>
    <row r="604" spans="1:47" ht="17.25" customHeight="1" x14ac:dyDescent="0.3">
      <c r="A604" s="2"/>
      <c r="B604" s="207" t="s">
        <v>856</v>
      </c>
      <c r="C604" s="201"/>
      <c r="D604" s="201"/>
      <c r="E604" s="201"/>
      <c r="F604" s="201"/>
      <c r="G604" s="201"/>
      <c r="H604" s="201"/>
      <c r="I604" s="201"/>
      <c r="J604" s="201"/>
      <c r="K604" s="201"/>
      <c r="L604" s="201"/>
      <c r="M604" s="201"/>
      <c r="N604" s="201"/>
      <c r="O604" s="201"/>
      <c r="P604" s="201"/>
      <c r="Q604" s="208" t="s">
        <v>857</v>
      </c>
      <c r="R604" s="209" t="s">
        <v>858</v>
      </c>
      <c r="S604" s="210" t="s">
        <v>859</v>
      </c>
      <c r="T604" s="2"/>
      <c r="U604" s="2"/>
      <c r="V604" s="2"/>
      <c r="W604" s="2"/>
      <c r="X604" s="203"/>
      <c r="Y604" s="2"/>
      <c r="Z604" s="2"/>
      <c r="AA604" s="2"/>
      <c r="AB604" s="2"/>
      <c r="AC604" s="2"/>
      <c r="AD604" s="2"/>
      <c r="AE604" s="2"/>
      <c r="AF604" s="2"/>
      <c r="AG604" s="2"/>
      <c r="AH604" s="2"/>
      <c r="AI604" s="2"/>
      <c r="AJ604" s="2"/>
      <c r="AK604" s="2"/>
      <c r="AL604" s="2"/>
      <c r="AM604" s="2"/>
      <c r="AN604" s="2"/>
      <c r="AO604" s="2"/>
      <c r="AP604" s="2"/>
      <c r="AQ604" s="2"/>
      <c r="AR604" s="2"/>
      <c r="AS604" s="2"/>
      <c r="AT604" s="2"/>
      <c r="AU604" s="2"/>
    </row>
    <row r="605" spans="1:47" ht="16.5" customHeight="1" x14ac:dyDescent="0.3">
      <c r="A605" s="2"/>
      <c r="B605" s="201"/>
      <c r="C605" s="201"/>
      <c r="D605" s="201"/>
      <c r="E605" s="201"/>
      <c r="F605" s="201"/>
      <c r="G605" s="201"/>
      <c r="H605" s="201"/>
      <c r="I605" s="201"/>
      <c r="J605" s="201"/>
      <c r="K605" s="201"/>
      <c r="L605" s="201"/>
      <c r="M605" s="201"/>
      <c r="N605" s="201"/>
      <c r="O605" s="201"/>
      <c r="P605" s="201"/>
      <c r="Q605" s="211" t="s">
        <v>59</v>
      </c>
      <c r="R605" s="328" t="s">
        <v>60</v>
      </c>
      <c r="S605" s="212">
        <f>AA10</f>
        <v>4383.6000000000004</v>
      </c>
      <c r="T605" s="2"/>
      <c r="U605" s="2"/>
      <c r="V605" s="2"/>
      <c r="W605" s="2"/>
      <c r="X605" s="203"/>
      <c r="Y605" s="2"/>
      <c r="Z605" s="2"/>
      <c r="AA605" s="2"/>
      <c r="AB605" s="2"/>
      <c r="AC605" s="2"/>
      <c r="AD605" s="2"/>
      <c r="AE605" s="2"/>
      <c r="AF605" s="2"/>
      <c r="AG605" s="2"/>
      <c r="AH605" s="2"/>
      <c r="AI605" s="2"/>
      <c r="AJ605" s="2"/>
      <c r="AK605" s="2"/>
      <c r="AL605" s="2"/>
      <c r="AM605" s="2"/>
      <c r="AN605" s="2"/>
      <c r="AO605" s="2"/>
      <c r="AP605" s="2"/>
      <c r="AQ605" s="2"/>
      <c r="AR605" s="2"/>
      <c r="AS605" s="2"/>
      <c r="AT605" s="2"/>
      <c r="AU605" s="2"/>
    </row>
    <row r="606" spans="1:47" ht="16.5" customHeight="1" x14ac:dyDescent="0.3">
      <c r="A606" s="2"/>
      <c r="B606" s="201"/>
      <c r="C606" s="201"/>
      <c r="D606" s="201"/>
      <c r="E606" s="201"/>
      <c r="F606" s="201"/>
      <c r="G606" s="201"/>
      <c r="H606" s="201"/>
      <c r="I606" s="201"/>
      <c r="J606" s="201"/>
      <c r="K606" s="201"/>
      <c r="L606" s="201"/>
      <c r="M606" s="201"/>
      <c r="N606" s="201"/>
      <c r="O606" s="201"/>
      <c r="P606" s="201"/>
      <c r="Q606" s="213" t="s">
        <v>64</v>
      </c>
      <c r="R606" s="329" t="s">
        <v>65</v>
      </c>
      <c r="S606" s="214">
        <f>AA11</f>
        <v>17092.400000000001</v>
      </c>
      <c r="T606" s="2"/>
      <c r="U606" s="2"/>
      <c r="V606" s="2"/>
      <c r="W606" s="2"/>
      <c r="X606" s="203"/>
      <c r="Y606" s="2"/>
      <c r="Z606" s="2"/>
      <c r="AA606" s="2"/>
      <c r="AB606" s="2"/>
      <c r="AC606" s="2"/>
      <c r="AD606" s="2"/>
      <c r="AE606" s="2"/>
      <c r="AF606" s="2"/>
      <c r="AG606" s="2"/>
      <c r="AH606" s="2"/>
      <c r="AI606" s="2"/>
      <c r="AJ606" s="2"/>
      <c r="AK606" s="2"/>
      <c r="AL606" s="2"/>
      <c r="AM606" s="2"/>
      <c r="AN606" s="2"/>
      <c r="AO606" s="2"/>
      <c r="AP606" s="2"/>
      <c r="AQ606" s="2"/>
      <c r="AR606" s="2"/>
      <c r="AS606" s="2"/>
      <c r="AT606" s="2"/>
      <c r="AU606" s="2"/>
    </row>
    <row r="607" spans="1:47" ht="16.5" customHeight="1" x14ac:dyDescent="0.3">
      <c r="A607" s="2"/>
      <c r="B607" s="201"/>
      <c r="C607" s="201"/>
      <c r="D607" s="201"/>
      <c r="E607" s="201"/>
      <c r="F607" s="201"/>
      <c r="G607" s="201"/>
      <c r="H607" s="201"/>
      <c r="I607" s="201"/>
      <c r="J607" s="201"/>
      <c r="K607" s="201"/>
      <c r="L607" s="201"/>
      <c r="M607" s="201"/>
      <c r="N607" s="201"/>
      <c r="O607" s="201"/>
      <c r="P607" s="201"/>
      <c r="Q607" s="213" t="s">
        <v>66</v>
      </c>
      <c r="R607" s="329" t="s">
        <v>67</v>
      </c>
      <c r="S607" s="214">
        <f>AA12</f>
        <v>240</v>
      </c>
      <c r="T607" s="2"/>
      <c r="U607" s="2"/>
      <c r="V607" s="2"/>
      <c r="W607" s="2"/>
      <c r="X607" s="203"/>
      <c r="Y607" s="2"/>
      <c r="Z607" s="2"/>
      <c r="AA607" s="2"/>
      <c r="AB607" s="2"/>
      <c r="AC607" s="2"/>
      <c r="AD607" s="2"/>
      <c r="AE607" s="2"/>
      <c r="AF607" s="2"/>
      <c r="AG607" s="2"/>
      <c r="AH607" s="2"/>
      <c r="AI607" s="2"/>
      <c r="AJ607" s="2"/>
      <c r="AK607" s="2"/>
      <c r="AL607" s="2"/>
      <c r="AM607" s="2"/>
      <c r="AN607" s="2"/>
      <c r="AO607" s="2"/>
      <c r="AP607" s="2"/>
      <c r="AQ607" s="2"/>
      <c r="AR607" s="2"/>
      <c r="AS607" s="2"/>
      <c r="AT607" s="2"/>
      <c r="AU607" s="2"/>
    </row>
    <row r="608" spans="1:47" s="388" customFormat="1" ht="16.5" customHeight="1" x14ac:dyDescent="0.3">
      <c r="A608" s="2"/>
      <c r="B608" s="201"/>
      <c r="C608" s="201"/>
      <c r="D608" s="201"/>
      <c r="E608" s="201"/>
      <c r="F608" s="201"/>
      <c r="G608" s="201"/>
      <c r="H608" s="201"/>
      <c r="I608" s="201"/>
      <c r="J608" s="201"/>
      <c r="K608" s="201"/>
      <c r="L608" s="201"/>
      <c r="M608" s="201"/>
      <c r="N608" s="201"/>
      <c r="O608" s="201"/>
      <c r="P608" s="201"/>
      <c r="Q608" s="215" t="s">
        <v>1073</v>
      </c>
      <c r="R608" s="329" t="s">
        <v>1074</v>
      </c>
      <c r="S608" s="214">
        <f>+AA37</f>
        <v>3500</v>
      </c>
      <c r="T608" s="2"/>
      <c r="U608" s="2"/>
      <c r="V608" s="2"/>
      <c r="W608" s="2"/>
      <c r="X608" s="203"/>
      <c r="Y608" s="2"/>
      <c r="Z608" s="2"/>
      <c r="AA608" s="2"/>
      <c r="AB608" s="2"/>
      <c r="AC608" s="2"/>
      <c r="AD608" s="2"/>
      <c r="AE608" s="2"/>
      <c r="AF608" s="2"/>
      <c r="AG608" s="2"/>
      <c r="AH608" s="2"/>
      <c r="AI608" s="2"/>
      <c r="AJ608" s="2"/>
      <c r="AK608" s="2"/>
      <c r="AL608" s="2"/>
      <c r="AM608" s="2"/>
      <c r="AN608" s="2"/>
      <c r="AO608" s="2"/>
      <c r="AP608" s="2"/>
      <c r="AQ608" s="2"/>
      <c r="AR608" s="2"/>
      <c r="AS608" s="2"/>
      <c r="AT608" s="2"/>
      <c r="AU608" s="2"/>
    </row>
    <row r="609" spans="1:47" ht="16.5" customHeight="1" x14ac:dyDescent="0.3">
      <c r="A609" s="2"/>
      <c r="B609" s="201"/>
      <c r="C609" s="201"/>
      <c r="D609" s="201"/>
      <c r="E609" s="201"/>
      <c r="F609" s="201"/>
      <c r="G609" s="201"/>
      <c r="H609" s="201"/>
      <c r="I609" s="201"/>
      <c r="J609" s="201"/>
      <c r="K609" s="201"/>
      <c r="L609" s="201"/>
      <c r="M609" s="201"/>
      <c r="N609" s="201"/>
      <c r="O609" s="201"/>
      <c r="P609" s="201"/>
      <c r="Q609" s="213" t="s">
        <v>68</v>
      </c>
      <c r="R609" s="329" t="s">
        <v>69</v>
      </c>
      <c r="S609" s="214">
        <f>AA13</f>
        <v>400</v>
      </c>
      <c r="T609" s="2"/>
      <c r="U609" s="2"/>
      <c r="V609" s="2"/>
      <c r="W609" s="2"/>
      <c r="X609" s="203"/>
      <c r="Y609" s="2"/>
      <c r="Z609" s="2"/>
      <c r="AA609" s="2"/>
      <c r="AB609" s="2"/>
      <c r="AC609" s="2"/>
      <c r="AD609" s="2"/>
      <c r="AE609" s="2"/>
      <c r="AF609" s="2"/>
      <c r="AG609" s="2"/>
      <c r="AH609" s="2"/>
      <c r="AI609" s="2"/>
      <c r="AJ609" s="2"/>
      <c r="AK609" s="2"/>
      <c r="AL609" s="2"/>
      <c r="AM609" s="2"/>
      <c r="AN609" s="2"/>
      <c r="AO609" s="2"/>
      <c r="AP609" s="2"/>
      <c r="AQ609" s="2"/>
      <c r="AR609" s="2"/>
      <c r="AS609" s="2"/>
      <c r="AT609" s="2"/>
      <c r="AU609" s="2"/>
    </row>
    <row r="610" spans="1:47" ht="45.75" customHeight="1" x14ac:dyDescent="0.3">
      <c r="A610" s="2"/>
      <c r="B610" s="201"/>
      <c r="C610" s="201"/>
      <c r="D610" s="201"/>
      <c r="E610" s="201"/>
      <c r="F610" s="201"/>
      <c r="G610" s="201"/>
      <c r="H610" s="201"/>
      <c r="I610" s="201"/>
      <c r="J610" s="201"/>
      <c r="K610" s="201"/>
      <c r="L610" s="201"/>
      <c r="M610" s="201"/>
      <c r="N610" s="201"/>
      <c r="O610" s="201"/>
      <c r="P610" s="201"/>
      <c r="Q610" s="215" t="s">
        <v>754</v>
      </c>
      <c r="R610" s="329" t="s">
        <v>755</v>
      </c>
      <c r="S610" s="214">
        <f>AA526</f>
        <v>11602.28</v>
      </c>
      <c r="T610" s="2"/>
      <c r="U610" s="2"/>
      <c r="V610" s="2"/>
      <c r="W610" s="2"/>
      <c r="X610" s="203"/>
      <c r="Y610" s="2"/>
      <c r="Z610" s="2"/>
      <c r="AA610" s="2"/>
      <c r="AB610" s="2"/>
      <c r="AC610" s="2"/>
      <c r="AD610" s="2"/>
      <c r="AE610" s="2"/>
      <c r="AF610" s="2"/>
      <c r="AG610" s="2"/>
      <c r="AH610" s="2"/>
      <c r="AI610" s="2"/>
      <c r="AJ610" s="2"/>
      <c r="AK610" s="2"/>
      <c r="AL610" s="2"/>
      <c r="AM610" s="2"/>
      <c r="AN610" s="2"/>
      <c r="AO610" s="2"/>
      <c r="AP610" s="2"/>
      <c r="AQ610" s="2"/>
      <c r="AR610" s="2"/>
      <c r="AS610" s="2"/>
      <c r="AT610" s="2"/>
      <c r="AU610" s="2"/>
    </row>
    <row r="611" spans="1:47" s="390" customFormat="1" ht="16.5" x14ac:dyDescent="0.3">
      <c r="A611" s="2"/>
      <c r="B611" s="201"/>
      <c r="C611" s="201"/>
      <c r="D611" s="201"/>
      <c r="E611" s="201"/>
      <c r="F611" s="201"/>
      <c r="G611" s="201"/>
      <c r="H611" s="201"/>
      <c r="I611" s="201"/>
      <c r="J611" s="201"/>
      <c r="K611" s="201"/>
      <c r="L611" s="201"/>
      <c r="M611" s="201"/>
      <c r="N611" s="201"/>
      <c r="O611" s="201"/>
      <c r="P611" s="201"/>
      <c r="Q611" s="215" t="s">
        <v>1076</v>
      </c>
      <c r="R611" s="329" t="s">
        <v>1077</v>
      </c>
      <c r="S611" s="214">
        <f>+AA35</f>
        <v>225</v>
      </c>
      <c r="T611" s="2"/>
      <c r="U611" s="2"/>
      <c r="V611" s="2"/>
      <c r="W611" s="2"/>
      <c r="X611" s="203"/>
      <c r="Y611" s="2"/>
      <c r="Z611" s="2"/>
      <c r="AA611" s="2"/>
      <c r="AB611" s="2"/>
      <c r="AC611" s="2"/>
      <c r="AD611" s="2"/>
      <c r="AE611" s="2"/>
      <c r="AF611" s="2"/>
      <c r="AG611" s="2"/>
      <c r="AH611" s="2"/>
      <c r="AI611" s="2"/>
      <c r="AJ611" s="2"/>
      <c r="AK611" s="2"/>
      <c r="AL611" s="2"/>
      <c r="AM611" s="2"/>
      <c r="AN611" s="2"/>
      <c r="AO611" s="2"/>
      <c r="AP611" s="2"/>
      <c r="AQ611" s="2"/>
      <c r="AR611" s="2"/>
      <c r="AS611" s="2"/>
      <c r="AT611" s="2"/>
      <c r="AU611" s="2"/>
    </row>
    <row r="612" spans="1:47" ht="16.5" customHeight="1" x14ac:dyDescent="0.3">
      <c r="A612" s="2"/>
      <c r="B612" s="201"/>
      <c r="C612" s="201"/>
      <c r="D612" s="201"/>
      <c r="E612" s="201"/>
      <c r="F612" s="201"/>
      <c r="G612" s="201"/>
      <c r="H612" s="201"/>
      <c r="I612" s="201"/>
      <c r="J612" s="201"/>
      <c r="K612" s="201"/>
      <c r="L612" s="201"/>
      <c r="M612" s="201"/>
      <c r="N612" s="201"/>
      <c r="O612" s="201"/>
      <c r="P612" s="201"/>
      <c r="Q612" s="213" t="s">
        <v>130</v>
      </c>
      <c r="R612" s="330" t="s">
        <v>131</v>
      </c>
      <c r="S612" s="214">
        <f t="shared" ref="S612:S614" si="60">AA49</f>
        <v>43600</v>
      </c>
      <c r="T612" s="2"/>
      <c r="U612" s="2"/>
      <c r="V612" s="2"/>
      <c r="W612" s="2"/>
      <c r="X612" s="203"/>
      <c r="Y612" s="2"/>
      <c r="Z612" s="2"/>
      <c r="AA612" s="2"/>
      <c r="AB612" s="2"/>
      <c r="AC612" s="2"/>
      <c r="AD612" s="2"/>
      <c r="AE612" s="2"/>
      <c r="AF612" s="2"/>
      <c r="AG612" s="2"/>
      <c r="AH612" s="2"/>
      <c r="AI612" s="2"/>
      <c r="AJ612" s="2"/>
      <c r="AK612" s="2"/>
      <c r="AL612" s="2"/>
      <c r="AM612" s="2"/>
      <c r="AN612" s="2"/>
      <c r="AO612" s="2"/>
      <c r="AP612" s="2"/>
      <c r="AQ612" s="2"/>
      <c r="AR612" s="2"/>
      <c r="AS612" s="2"/>
      <c r="AT612" s="2"/>
      <c r="AU612" s="2"/>
    </row>
    <row r="613" spans="1:47" ht="16.5" customHeight="1" x14ac:dyDescent="0.3">
      <c r="A613" s="2"/>
      <c r="B613" s="201"/>
      <c r="C613" s="201"/>
      <c r="D613" s="201"/>
      <c r="E613" s="201"/>
      <c r="F613" s="201"/>
      <c r="G613" s="201"/>
      <c r="H613" s="201"/>
      <c r="I613" s="201"/>
      <c r="J613" s="201"/>
      <c r="K613" s="201"/>
      <c r="L613" s="201"/>
      <c r="M613" s="201"/>
      <c r="N613" s="201"/>
      <c r="O613" s="201"/>
      <c r="P613" s="201"/>
      <c r="Q613" s="213" t="s">
        <v>132</v>
      </c>
      <c r="R613" s="330" t="s">
        <v>131</v>
      </c>
      <c r="S613" s="214">
        <f t="shared" si="60"/>
        <v>99265.99</v>
      </c>
      <c r="T613" s="2"/>
      <c r="U613" s="2"/>
      <c r="V613" s="2"/>
      <c r="W613" s="2"/>
      <c r="X613" s="203"/>
      <c r="Y613" s="2"/>
      <c r="Z613" s="2"/>
      <c r="AA613" s="2"/>
      <c r="AB613" s="2"/>
      <c r="AC613" s="2"/>
      <c r="AD613" s="2"/>
      <c r="AE613" s="2"/>
      <c r="AF613" s="2"/>
      <c r="AG613" s="2"/>
      <c r="AH613" s="2"/>
      <c r="AI613" s="2"/>
      <c r="AJ613" s="2"/>
      <c r="AK613" s="2"/>
      <c r="AL613" s="2"/>
      <c r="AM613" s="2"/>
      <c r="AN613" s="2"/>
      <c r="AO613" s="2"/>
      <c r="AP613" s="2"/>
      <c r="AQ613" s="2"/>
      <c r="AR613" s="2"/>
      <c r="AS613" s="2"/>
      <c r="AT613" s="2"/>
      <c r="AU613" s="2"/>
    </row>
    <row r="614" spans="1:47" ht="16.5" customHeight="1" x14ac:dyDescent="0.3">
      <c r="A614" s="2"/>
      <c r="B614" s="201"/>
      <c r="C614" s="201"/>
      <c r="D614" s="201"/>
      <c r="E614" s="201"/>
      <c r="F614" s="201"/>
      <c r="G614" s="201"/>
      <c r="H614" s="201"/>
      <c r="I614" s="201"/>
      <c r="J614" s="201"/>
      <c r="K614" s="201"/>
      <c r="L614" s="201"/>
      <c r="M614" s="201"/>
      <c r="N614" s="201"/>
      <c r="O614" s="201"/>
      <c r="P614" s="201"/>
      <c r="Q614" s="213" t="s">
        <v>133</v>
      </c>
      <c r="R614" s="330" t="s">
        <v>131</v>
      </c>
      <c r="S614" s="214">
        <f t="shared" si="60"/>
        <v>1977.6</v>
      </c>
      <c r="T614" s="2"/>
      <c r="U614" s="2"/>
      <c r="V614" s="2"/>
      <c r="W614" s="2"/>
      <c r="X614" s="203"/>
      <c r="Y614" s="2"/>
      <c r="Z614" s="2"/>
      <c r="AA614" s="2"/>
      <c r="AB614" s="2"/>
      <c r="AC614" s="2"/>
      <c r="AD614" s="2"/>
      <c r="AE614" s="2"/>
      <c r="AF614" s="2"/>
      <c r="AG614" s="2"/>
      <c r="AH614" s="2"/>
      <c r="AI614" s="2"/>
      <c r="AJ614" s="2"/>
      <c r="AK614" s="2"/>
      <c r="AL614" s="2"/>
      <c r="AM614" s="2"/>
      <c r="AN614" s="2"/>
      <c r="AO614" s="2"/>
      <c r="AP614" s="2"/>
      <c r="AQ614" s="2"/>
      <c r="AR614" s="2"/>
      <c r="AS614" s="2"/>
      <c r="AT614" s="2"/>
      <c r="AU614" s="2"/>
    </row>
    <row r="615" spans="1:47" ht="16.5" customHeight="1" x14ac:dyDescent="0.3">
      <c r="A615" s="2"/>
      <c r="B615" s="201"/>
      <c r="C615" s="201"/>
      <c r="D615" s="201"/>
      <c r="E615" s="201"/>
      <c r="F615" s="201"/>
      <c r="G615" s="201"/>
      <c r="H615" s="201"/>
      <c r="I615" s="201"/>
      <c r="J615" s="201"/>
      <c r="K615" s="201"/>
      <c r="L615" s="201"/>
      <c r="M615" s="201"/>
      <c r="N615" s="201"/>
      <c r="O615" s="201"/>
      <c r="P615" s="201"/>
      <c r="Q615" s="213" t="s">
        <v>76</v>
      </c>
      <c r="R615" s="330" t="s">
        <v>77</v>
      </c>
      <c r="S615" s="214">
        <f>AA15+AA30+AA39+AA44+AA107+AA127+AA319+AA329+AA370+AA375+AA380+AA385+AA390+AA428+AA433+AA438+AA443+AA464+AA490+AA516+AA542+AA547+AA557+AA562+AA573</f>
        <v>904.00835200000006</v>
      </c>
      <c r="T615" s="2"/>
      <c r="U615" s="2"/>
      <c r="V615" s="2"/>
      <c r="W615" s="2"/>
      <c r="X615" s="203"/>
      <c r="Y615" s="2"/>
      <c r="Z615" s="2"/>
      <c r="AA615" s="2"/>
      <c r="AB615" s="2"/>
      <c r="AC615" s="2"/>
      <c r="AD615" s="2"/>
      <c r="AE615" s="2"/>
      <c r="AF615" s="2"/>
      <c r="AG615" s="2"/>
      <c r="AH615" s="2"/>
      <c r="AI615" s="2"/>
      <c r="AJ615" s="2"/>
      <c r="AK615" s="2"/>
      <c r="AL615" s="2"/>
      <c r="AM615" s="2"/>
      <c r="AN615" s="2"/>
      <c r="AO615" s="2"/>
      <c r="AP615" s="2"/>
      <c r="AQ615" s="2"/>
      <c r="AR615" s="2"/>
      <c r="AS615" s="131"/>
      <c r="AT615" s="131"/>
      <c r="AU615" s="131"/>
    </row>
    <row r="616" spans="1:47" ht="16.5" customHeight="1" x14ac:dyDescent="0.3">
      <c r="A616" s="2"/>
      <c r="B616" s="201"/>
      <c r="C616" s="201"/>
      <c r="D616" s="201"/>
      <c r="E616" s="201"/>
      <c r="F616" s="201"/>
      <c r="G616" s="201"/>
      <c r="H616" s="201"/>
      <c r="I616" s="201"/>
      <c r="J616" s="201"/>
      <c r="K616" s="201"/>
      <c r="L616" s="201"/>
      <c r="M616" s="201"/>
      <c r="N616" s="201"/>
      <c r="O616" s="201"/>
      <c r="P616" s="201"/>
      <c r="Q616" s="213" t="s">
        <v>163</v>
      </c>
      <c r="R616" s="330" t="s">
        <v>164</v>
      </c>
      <c r="S616" s="214">
        <f>AA69</f>
        <v>1433.7904000000001</v>
      </c>
      <c r="T616" s="2"/>
      <c r="U616" s="2"/>
      <c r="V616" s="2"/>
      <c r="W616" s="2"/>
      <c r="X616" s="203"/>
      <c r="Y616" s="2"/>
      <c r="Z616" s="2"/>
      <c r="AA616" s="2"/>
      <c r="AB616" s="2"/>
      <c r="AC616" s="2"/>
      <c r="AD616" s="2"/>
      <c r="AE616" s="2"/>
      <c r="AF616" s="2"/>
      <c r="AG616" s="2"/>
      <c r="AH616" s="2"/>
      <c r="AI616" s="2"/>
      <c r="AJ616" s="2"/>
      <c r="AK616" s="2"/>
      <c r="AL616" s="2"/>
      <c r="AM616" s="2"/>
      <c r="AN616" s="2"/>
      <c r="AO616" s="2"/>
      <c r="AP616" s="2"/>
      <c r="AQ616" s="2"/>
      <c r="AR616" s="2"/>
      <c r="AS616" s="2"/>
      <c r="AT616" s="2"/>
      <c r="AU616" s="2"/>
    </row>
    <row r="617" spans="1:47" ht="33.75" customHeight="1" x14ac:dyDescent="0.3">
      <c r="A617" s="2"/>
      <c r="B617" s="201"/>
      <c r="C617" s="201"/>
      <c r="D617" s="201"/>
      <c r="E617" s="201"/>
      <c r="F617" s="201"/>
      <c r="G617" s="201"/>
      <c r="H617" s="201"/>
      <c r="I617" s="201"/>
      <c r="J617" s="201"/>
      <c r="K617" s="201"/>
      <c r="L617" s="201"/>
      <c r="M617" s="201"/>
      <c r="N617" s="201"/>
      <c r="O617" s="201"/>
      <c r="P617" s="201"/>
      <c r="Q617" s="213" t="s">
        <v>143</v>
      </c>
      <c r="R617" s="329" t="s">
        <v>144</v>
      </c>
      <c r="S617" s="214">
        <f>AA54+AA112+AA405+AA417+AA448</f>
        <v>292.96960000000001</v>
      </c>
      <c r="T617" s="2"/>
      <c r="U617" s="2"/>
      <c r="V617" s="2"/>
      <c r="W617" s="2"/>
      <c r="X617" s="203"/>
      <c r="Y617" s="2"/>
      <c r="Z617" s="2"/>
      <c r="AA617" s="2"/>
      <c r="AB617" s="2"/>
      <c r="AC617" s="2"/>
      <c r="AD617" s="2"/>
      <c r="AE617" s="2"/>
      <c r="AF617" s="2"/>
      <c r="AG617" s="2"/>
      <c r="AH617" s="2"/>
      <c r="AI617" s="2"/>
      <c r="AJ617" s="2"/>
      <c r="AK617" s="2"/>
      <c r="AL617" s="2"/>
      <c r="AM617" s="2"/>
      <c r="AN617" s="2"/>
      <c r="AO617" s="2"/>
      <c r="AP617" s="2"/>
      <c r="AQ617" s="2"/>
      <c r="AR617" s="2"/>
      <c r="AS617" s="2"/>
      <c r="AT617" s="2"/>
      <c r="AU617" s="2"/>
    </row>
    <row r="618" spans="1:47" ht="16.5" customHeight="1" x14ac:dyDescent="0.3">
      <c r="A618" s="2"/>
      <c r="B618" s="201"/>
      <c r="C618" s="201"/>
      <c r="D618" s="201"/>
      <c r="E618" s="201"/>
      <c r="F618" s="201"/>
      <c r="G618" s="201"/>
      <c r="H618" s="201"/>
      <c r="I618" s="201"/>
      <c r="J618" s="201"/>
      <c r="K618" s="201"/>
      <c r="L618" s="201"/>
      <c r="M618" s="201"/>
      <c r="N618" s="201"/>
      <c r="O618" s="201"/>
      <c r="P618" s="201"/>
      <c r="Q618" s="213" t="s">
        <v>247</v>
      </c>
      <c r="R618" s="329" t="s">
        <v>248</v>
      </c>
      <c r="S618" s="214">
        <f>AA132</f>
        <v>1407.3920000000001</v>
      </c>
      <c r="T618" s="2"/>
      <c r="U618" s="2"/>
      <c r="V618" s="2"/>
      <c r="W618" s="2"/>
      <c r="X618" s="203"/>
      <c r="Y618" s="2"/>
      <c r="Z618" s="2"/>
      <c r="AA618" s="2"/>
      <c r="AB618" s="2"/>
      <c r="AC618" s="2"/>
      <c r="AD618" s="2"/>
      <c r="AE618" s="2"/>
      <c r="AF618" s="2"/>
      <c r="AG618" s="2"/>
      <c r="AH618" s="2"/>
      <c r="AI618" s="2"/>
      <c r="AJ618" s="2"/>
      <c r="AK618" s="2"/>
      <c r="AL618" s="2"/>
      <c r="AM618" s="2"/>
      <c r="AN618" s="2"/>
      <c r="AO618" s="2"/>
      <c r="AP618" s="2"/>
      <c r="AQ618" s="2"/>
      <c r="AR618" s="2"/>
      <c r="AS618" s="2"/>
      <c r="AT618" s="2"/>
      <c r="AU618" s="2"/>
    </row>
    <row r="619" spans="1:47" ht="16.5" customHeight="1" x14ac:dyDescent="0.3">
      <c r="A619" s="2"/>
      <c r="B619" s="201"/>
      <c r="C619" s="201"/>
      <c r="D619" s="201"/>
      <c r="E619" s="201"/>
      <c r="F619" s="201"/>
      <c r="G619" s="201"/>
      <c r="H619" s="201"/>
      <c r="I619" s="201"/>
      <c r="J619" s="201"/>
      <c r="K619" s="201"/>
      <c r="L619" s="201"/>
      <c r="M619" s="201"/>
      <c r="N619" s="201"/>
      <c r="O619" s="201"/>
      <c r="P619" s="201"/>
      <c r="Q619" s="213" t="s">
        <v>282</v>
      </c>
      <c r="R619" s="329" t="s">
        <v>283</v>
      </c>
      <c r="S619" s="214">
        <f>AA147</f>
        <v>1199.1952000000001</v>
      </c>
      <c r="T619" s="2"/>
      <c r="U619" s="2"/>
      <c r="V619" s="2"/>
      <c r="W619" s="2"/>
      <c r="X619" s="203"/>
      <c r="Y619" s="2"/>
      <c r="Z619" s="2"/>
      <c r="AA619" s="2"/>
      <c r="AB619" s="2"/>
      <c r="AC619" s="2"/>
      <c r="AD619" s="2"/>
      <c r="AE619" s="2"/>
      <c r="AF619" s="2"/>
      <c r="AG619" s="2"/>
      <c r="AH619" s="2"/>
      <c r="AI619" s="2"/>
      <c r="AJ619" s="2"/>
      <c r="AK619" s="2"/>
      <c r="AL619" s="2"/>
      <c r="AM619" s="2"/>
      <c r="AN619" s="2"/>
      <c r="AO619" s="2"/>
      <c r="AP619" s="2"/>
      <c r="AQ619" s="2"/>
      <c r="AR619" s="2"/>
      <c r="AS619" s="2"/>
      <c r="AT619" s="2"/>
      <c r="AU619" s="2"/>
    </row>
    <row r="620" spans="1:47" ht="33.75" customHeight="1" x14ac:dyDescent="0.3">
      <c r="A620" s="2"/>
      <c r="B620" s="201"/>
      <c r="C620" s="201"/>
      <c r="D620" s="201"/>
      <c r="E620" s="201"/>
      <c r="F620" s="201"/>
      <c r="G620" s="201"/>
      <c r="H620" s="201"/>
      <c r="I620" s="201"/>
      <c r="J620" s="201"/>
      <c r="K620" s="201"/>
      <c r="L620" s="201"/>
      <c r="M620" s="201"/>
      <c r="N620" s="201"/>
      <c r="O620" s="201"/>
      <c r="P620" s="201"/>
      <c r="Q620" s="213" t="s">
        <v>318</v>
      </c>
      <c r="R620" s="329" t="s">
        <v>319</v>
      </c>
      <c r="S620" s="214">
        <f>AA165</f>
        <v>0</v>
      </c>
      <c r="T620" s="2"/>
      <c r="U620" s="2"/>
      <c r="V620" s="2"/>
      <c r="W620" s="2"/>
      <c r="X620" s="203"/>
      <c r="Y620" s="2"/>
      <c r="Z620" s="2"/>
      <c r="AA620" s="2"/>
      <c r="AB620" s="2"/>
      <c r="AC620" s="2"/>
      <c r="AD620" s="2"/>
      <c r="AE620" s="2"/>
      <c r="AF620" s="2"/>
      <c r="AG620" s="2"/>
      <c r="AH620" s="2"/>
      <c r="AI620" s="2"/>
      <c r="AJ620" s="2"/>
      <c r="AK620" s="2"/>
      <c r="AL620" s="2"/>
      <c r="AM620" s="2"/>
      <c r="AN620" s="2"/>
      <c r="AO620" s="2"/>
      <c r="AP620" s="2"/>
      <c r="AQ620" s="2"/>
      <c r="AR620" s="2"/>
      <c r="AS620" s="2"/>
      <c r="AT620" s="2"/>
      <c r="AU620" s="2"/>
    </row>
    <row r="621" spans="1:47" ht="16.5" customHeight="1" x14ac:dyDescent="0.3">
      <c r="A621" s="2"/>
      <c r="B621" s="201"/>
      <c r="C621" s="201"/>
      <c r="D621" s="201"/>
      <c r="E621" s="201"/>
      <c r="F621" s="201"/>
      <c r="G621" s="201"/>
      <c r="H621" s="201"/>
      <c r="I621" s="201"/>
      <c r="J621" s="201"/>
      <c r="K621" s="201"/>
      <c r="L621" s="201"/>
      <c r="M621" s="201"/>
      <c r="N621" s="201"/>
      <c r="O621" s="201"/>
      <c r="P621" s="201"/>
      <c r="Q621" s="216" t="s">
        <v>100</v>
      </c>
      <c r="R621" s="329" t="s">
        <v>860</v>
      </c>
      <c r="S621" s="214">
        <f>AA25+AA334+AA414+AA453</f>
        <v>0</v>
      </c>
      <c r="T621" s="2"/>
      <c r="U621" s="2"/>
      <c r="V621" s="2"/>
      <c r="W621" s="2"/>
      <c r="X621" s="203"/>
      <c r="Y621" s="2"/>
      <c r="Z621" s="2"/>
      <c r="AA621" s="2"/>
      <c r="AB621" s="2"/>
      <c r="AC621" s="2"/>
      <c r="AD621" s="2"/>
      <c r="AE621" s="2"/>
      <c r="AF621" s="2"/>
      <c r="AG621" s="2"/>
      <c r="AH621" s="2"/>
      <c r="AI621" s="2"/>
      <c r="AJ621" s="2"/>
      <c r="AK621" s="2"/>
      <c r="AL621" s="2"/>
      <c r="AM621" s="2"/>
      <c r="AN621" s="2"/>
      <c r="AO621" s="2"/>
      <c r="AP621" s="2"/>
      <c r="AQ621" s="2"/>
      <c r="AR621" s="2"/>
      <c r="AS621" s="2"/>
      <c r="AT621" s="2"/>
      <c r="AU621" s="2"/>
    </row>
    <row r="622" spans="1:47" ht="16.5" customHeight="1" x14ac:dyDescent="0.3">
      <c r="A622" s="2"/>
      <c r="B622" s="201"/>
      <c r="C622" s="201"/>
      <c r="D622" s="201"/>
      <c r="E622" s="201"/>
      <c r="F622" s="201"/>
      <c r="G622" s="201"/>
      <c r="H622" s="201"/>
      <c r="I622" s="201"/>
      <c r="J622" s="201"/>
      <c r="K622" s="201"/>
      <c r="L622" s="201"/>
      <c r="M622" s="201"/>
      <c r="N622" s="201"/>
      <c r="O622" s="201"/>
      <c r="P622" s="201"/>
      <c r="Q622" s="213" t="s">
        <v>90</v>
      </c>
      <c r="R622" s="329" t="s">
        <v>861</v>
      </c>
      <c r="S622" s="214">
        <f t="shared" ref="S622:S624" si="61">AA20</f>
        <v>250</v>
      </c>
      <c r="T622" s="2"/>
      <c r="U622" s="2"/>
      <c r="V622" s="2"/>
      <c r="W622" s="2"/>
      <c r="X622" s="203"/>
      <c r="Y622" s="2"/>
      <c r="Z622" s="2"/>
      <c r="AA622" s="2"/>
      <c r="AB622" s="2"/>
      <c r="AC622" s="2"/>
      <c r="AD622" s="2"/>
      <c r="AE622" s="2"/>
      <c r="AF622" s="2"/>
      <c r="AG622" s="2"/>
      <c r="AH622" s="2"/>
      <c r="AI622" s="2"/>
      <c r="AJ622" s="2"/>
      <c r="AK622" s="2"/>
      <c r="AL622" s="2"/>
      <c r="AM622" s="2"/>
      <c r="AN622" s="2"/>
      <c r="AO622" s="2"/>
      <c r="AP622" s="2"/>
      <c r="AQ622" s="2"/>
      <c r="AR622" s="2"/>
      <c r="AS622" s="2"/>
      <c r="AT622" s="2"/>
      <c r="AU622" s="2"/>
    </row>
    <row r="623" spans="1:47" ht="33.75" customHeight="1" x14ac:dyDescent="0.3">
      <c r="A623" s="2"/>
      <c r="B623" s="201"/>
      <c r="C623" s="201"/>
      <c r="D623" s="201"/>
      <c r="E623" s="201"/>
      <c r="F623" s="201"/>
      <c r="G623" s="201"/>
      <c r="H623" s="201"/>
      <c r="I623" s="201"/>
      <c r="J623" s="201"/>
      <c r="K623" s="201"/>
      <c r="L623" s="201"/>
      <c r="M623" s="201"/>
      <c r="N623" s="201"/>
      <c r="O623" s="201"/>
      <c r="P623" s="201"/>
      <c r="Q623" s="213" t="s">
        <v>92</v>
      </c>
      <c r="R623" s="329" t="s">
        <v>93</v>
      </c>
      <c r="S623" s="214">
        <f t="shared" si="61"/>
        <v>22288.29</v>
      </c>
      <c r="T623" s="2"/>
      <c r="U623" s="2"/>
      <c r="V623" s="2"/>
      <c r="W623" s="2"/>
      <c r="X623" s="203"/>
      <c r="Y623" s="2"/>
      <c r="Z623" s="2"/>
      <c r="AA623" s="2"/>
      <c r="AB623" s="2"/>
      <c r="AC623" s="2"/>
      <c r="AD623" s="2"/>
      <c r="AE623" s="2"/>
      <c r="AF623" s="2"/>
      <c r="AG623" s="2"/>
      <c r="AH623" s="2"/>
      <c r="AI623" s="2"/>
      <c r="AJ623" s="2"/>
      <c r="AK623" s="2"/>
      <c r="AL623" s="2"/>
      <c r="AM623" s="2"/>
      <c r="AN623" s="2"/>
      <c r="AO623" s="2"/>
      <c r="AP623" s="2"/>
      <c r="AQ623" s="2"/>
      <c r="AR623" s="2"/>
      <c r="AS623" s="2"/>
      <c r="AT623" s="2"/>
      <c r="AU623" s="2"/>
    </row>
    <row r="624" spans="1:47" ht="33.75" customHeight="1" x14ac:dyDescent="0.3">
      <c r="A624" s="2"/>
      <c r="B624" s="201"/>
      <c r="C624" s="201"/>
      <c r="D624" s="201"/>
      <c r="E624" s="201"/>
      <c r="F624" s="201"/>
      <c r="G624" s="201"/>
      <c r="H624" s="201"/>
      <c r="I624" s="201"/>
      <c r="J624" s="201"/>
      <c r="K624" s="201"/>
      <c r="L624" s="201"/>
      <c r="M624" s="201"/>
      <c r="N624" s="201"/>
      <c r="O624" s="201"/>
      <c r="P624" s="201"/>
      <c r="Q624" s="217" t="s">
        <v>94</v>
      </c>
      <c r="R624" s="331" t="s">
        <v>93</v>
      </c>
      <c r="S624" s="218">
        <f t="shared" si="61"/>
        <v>8000</v>
      </c>
      <c r="T624" s="2"/>
      <c r="U624" s="2"/>
      <c r="V624" s="2"/>
      <c r="W624" s="2"/>
      <c r="X624" s="203"/>
      <c r="Y624" s="2"/>
      <c r="Z624" s="2"/>
      <c r="AA624" s="2"/>
      <c r="AB624" s="2"/>
      <c r="AC624" s="2"/>
      <c r="AD624" s="2"/>
      <c r="AE624" s="2"/>
      <c r="AF624" s="2"/>
      <c r="AG624" s="2"/>
      <c r="AH624" s="2"/>
      <c r="AI624" s="2"/>
      <c r="AJ624" s="2"/>
      <c r="AK624" s="2"/>
      <c r="AL624" s="2"/>
      <c r="AM624" s="2"/>
      <c r="AN624" s="2"/>
      <c r="AO624" s="2"/>
      <c r="AP624" s="2"/>
      <c r="AQ624" s="2"/>
      <c r="AR624" s="2"/>
      <c r="AS624" s="2"/>
      <c r="AT624" s="2"/>
      <c r="AU624" s="2"/>
    </row>
    <row r="625" spans="1:47" ht="17.25" customHeight="1" x14ac:dyDescent="0.3">
      <c r="A625" s="2"/>
      <c r="B625" s="201"/>
      <c r="C625" s="201"/>
      <c r="D625" s="201"/>
      <c r="E625" s="201"/>
      <c r="F625" s="201"/>
      <c r="G625" s="201"/>
      <c r="H625" s="201"/>
      <c r="I625" s="201"/>
      <c r="J625" s="201"/>
      <c r="K625" s="201"/>
      <c r="L625" s="201"/>
      <c r="M625" s="201"/>
      <c r="N625" s="201"/>
      <c r="O625" s="201"/>
      <c r="P625" s="201"/>
      <c r="Q625" s="219"/>
      <c r="R625" s="332" t="s">
        <v>862</v>
      </c>
      <c r="S625" s="220">
        <f>SUM(S605:S624)</f>
        <v>218062.51555200003</v>
      </c>
      <c r="T625" s="2"/>
      <c r="U625" s="2"/>
      <c r="V625" s="2"/>
      <c r="W625" s="2"/>
      <c r="X625" s="203"/>
      <c r="Y625" s="2"/>
      <c r="Z625" s="2"/>
      <c r="AA625" s="2"/>
      <c r="AB625" s="2"/>
      <c r="AC625" s="2"/>
      <c r="AD625" s="2"/>
      <c r="AE625" s="2"/>
      <c r="AF625" s="2"/>
      <c r="AG625" s="2"/>
      <c r="AH625" s="2"/>
      <c r="AI625" s="2"/>
      <c r="AJ625" s="2"/>
      <c r="AK625" s="2"/>
      <c r="AL625" s="2"/>
      <c r="AM625" s="2"/>
      <c r="AN625" s="2"/>
      <c r="AO625" s="2"/>
      <c r="AP625" s="2"/>
      <c r="AQ625" s="2"/>
      <c r="AR625" s="2"/>
      <c r="AS625" s="2"/>
      <c r="AT625" s="2"/>
      <c r="AU625" s="2"/>
    </row>
    <row r="626" spans="1:47" ht="18" customHeight="1" x14ac:dyDescent="0.3">
      <c r="A626" s="2"/>
      <c r="B626" s="201"/>
      <c r="C626" s="201"/>
      <c r="D626" s="201"/>
      <c r="E626" s="201"/>
      <c r="F626" s="201"/>
      <c r="G626" s="201"/>
      <c r="H626" s="201"/>
      <c r="I626" s="201"/>
      <c r="J626" s="201"/>
      <c r="K626" s="201"/>
      <c r="L626" s="201"/>
      <c r="M626" s="201"/>
      <c r="N626" s="201"/>
      <c r="O626" s="201"/>
      <c r="P626" s="201"/>
      <c r="Q626" s="202"/>
      <c r="R626" s="2"/>
      <c r="S626" s="2"/>
      <c r="T626" s="2"/>
      <c r="U626" s="2"/>
      <c r="V626" s="2"/>
      <c r="W626" s="2"/>
      <c r="X626" s="203"/>
      <c r="Y626" s="2"/>
      <c r="Z626" s="2"/>
      <c r="AA626" s="2"/>
      <c r="AB626" s="2"/>
      <c r="AC626" s="2"/>
      <c r="AD626" s="2"/>
      <c r="AE626" s="2"/>
      <c r="AF626" s="2"/>
      <c r="AG626" s="2"/>
      <c r="AH626" s="2"/>
      <c r="AI626" s="2"/>
      <c r="AJ626" s="2"/>
      <c r="AK626" s="2"/>
      <c r="AL626" s="2"/>
      <c r="AM626" s="2"/>
      <c r="AN626" s="2"/>
      <c r="AO626" s="2"/>
      <c r="AP626" s="2"/>
      <c r="AQ626" s="2"/>
      <c r="AR626" s="2"/>
      <c r="AS626" s="2"/>
      <c r="AT626" s="2"/>
      <c r="AU626" s="2"/>
    </row>
    <row r="627" spans="1:47" ht="18" customHeight="1" x14ac:dyDescent="0.3">
      <c r="A627" s="2"/>
      <c r="B627" s="201"/>
      <c r="C627" s="201"/>
      <c r="D627" s="201"/>
      <c r="E627" s="201"/>
      <c r="F627" s="201"/>
      <c r="G627" s="201"/>
      <c r="H627" s="201"/>
      <c r="I627" s="201"/>
      <c r="J627" s="201"/>
      <c r="K627" s="201"/>
      <c r="L627" s="201"/>
      <c r="M627" s="201"/>
      <c r="N627" s="201"/>
      <c r="O627" s="201"/>
      <c r="P627" s="201"/>
      <c r="Q627" s="202"/>
      <c r="R627" s="2"/>
      <c r="S627" s="2"/>
      <c r="T627" s="2"/>
      <c r="U627" s="2"/>
      <c r="V627" s="2"/>
      <c r="W627" s="2"/>
      <c r="X627" s="203"/>
      <c r="Y627" s="2"/>
      <c r="Z627" s="2"/>
      <c r="AA627" s="2"/>
      <c r="AB627" s="2"/>
      <c r="AC627" s="2"/>
      <c r="AD627" s="2"/>
      <c r="AE627" s="2"/>
      <c r="AF627" s="2"/>
      <c r="AG627" s="2"/>
      <c r="AH627" s="2"/>
      <c r="AI627" s="2"/>
      <c r="AJ627" s="2"/>
      <c r="AK627" s="2"/>
      <c r="AL627" s="2"/>
      <c r="AM627" s="2"/>
      <c r="AN627" s="2"/>
      <c r="AO627" s="2"/>
      <c r="AP627" s="2"/>
      <c r="AQ627" s="2"/>
      <c r="AR627" s="2"/>
      <c r="AS627" s="2"/>
      <c r="AT627" s="2"/>
      <c r="AU627" s="2"/>
    </row>
    <row r="628" spans="1:47" ht="18" customHeight="1" x14ac:dyDescent="0.3">
      <c r="A628" s="2"/>
      <c r="B628" s="201"/>
      <c r="C628" s="201"/>
      <c r="D628" s="201"/>
      <c r="E628" s="201"/>
      <c r="F628" s="201"/>
      <c r="G628" s="201"/>
      <c r="H628" s="201"/>
      <c r="I628" s="201"/>
      <c r="J628" s="201"/>
      <c r="K628" s="201"/>
      <c r="L628" s="201"/>
      <c r="M628" s="201"/>
      <c r="N628" s="201"/>
      <c r="O628" s="201"/>
      <c r="P628" s="201"/>
      <c r="Q628" s="221"/>
      <c r="R628" s="222"/>
      <c r="S628" s="223"/>
      <c r="T628" s="2"/>
      <c r="U628" s="2"/>
      <c r="V628" s="2"/>
      <c r="W628" s="2"/>
      <c r="X628" s="203"/>
      <c r="Y628" s="2"/>
      <c r="Z628" s="2"/>
      <c r="AA628" s="2"/>
      <c r="AB628" s="2"/>
      <c r="AC628" s="2"/>
      <c r="AD628" s="2"/>
      <c r="AE628" s="2"/>
      <c r="AF628" s="2"/>
      <c r="AG628" s="2"/>
      <c r="AH628" s="2"/>
      <c r="AI628" s="2"/>
      <c r="AJ628" s="2"/>
      <c r="AK628" s="2"/>
      <c r="AL628" s="2"/>
      <c r="AM628" s="2"/>
      <c r="AN628" s="2"/>
      <c r="AO628" s="2"/>
      <c r="AP628" s="2"/>
      <c r="AQ628" s="2"/>
      <c r="AR628" s="2"/>
      <c r="AS628" s="2"/>
      <c r="AT628" s="2"/>
      <c r="AU628" s="2"/>
    </row>
    <row r="629" spans="1:47" ht="18" customHeight="1" x14ac:dyDescent="0.3">
      <c r="A629" s="2"/>
      <c r="B629" s="201"/>
      <c r="C629" s="201"/>
      <c r="D629" s="201"/>
      <c r="E629" s="201"/>
      <c r="F629" s="201"/>
      <c r="G629" s="201"/>
      <c r="H629" s="201"/>
      <c r="I629" s="201"/>
      <c r="J629" s="201"/>
      <c r="K629" s="201"/>
      <c r="L629" s="201"/>
      <c r="M629" s="201"/>
      <c r="N629" s="201"/>
      <c r="O629" s="201"/>
      <c r="P629" s="201"/>
      <c r="Q629" s="333" t="s">
        <v>863</v>
      </c>
      <c r="R629" s="224"/>
      <c r="S629" s="225"/>
      <c r="T629" s="2"/>
      <c r="U629" s="2"/>
      <c r="V629" s="2"/>
      <c r="W629" s="2"/>
      <c r="X629" s="203"/>
      <c r="Y629" s="2"/>
      <c r="Z629" s="2"/>
      <c r="AA629" s="2"/>
      <c r="AB629" s="2"/>
      <c r="AC629" s="2"/>
      <c r="AD629" s="2"/>
      <c r="AE629" s="2"/>
      <c r="AF629" s="2"/>
      <c r="AG629" s="2"/>
      <c r="AH629" s="2"/>
      <c r="AI629" s="2"/>
      <c r="AJ629" s="2"/>
      <c r="AK629" s="2"/>
      <c r="AL629" s="2"/>
      <c r="AM629" s="2"/>
      <c r="AN629" s="2"/>
      <c r="AO629" s="2"/>
      <c r="AP629" s="2"/>
      <c r="AQ629" s="2"/>
      <c r="AR629" s="2"/>
      <c r="AS629" s="2"/>
      <c r="AT629" s="2"/>
      <c r="AU629" s="2"/>
    </row>
    <row r="630" spans="1:47" ht="18" customHeight="1" x14ac:dyDescent="0.3">
      <c r="A630" s="2"/>
      <c r="B630" s="201"/>
      <c r="C630" s="201"/>
      <c r="D630" s="201"/>
      <c r="E630" s="201"/>
      <c r="F630" s="201"/>
      <c r="G630" s="201"/>
      <c r="H630" s="201"/>
      <c r="I630" s="201"/>
      <c r="J630" s="201"/>
      <c r="K630" s="201"/>
      <c r="L630" s="201"/>
      <c r="M630" s="201"/>
      <c r="N630" s="201"/>
      <c r="O630" s="201"/>
      <c r="P630" s="201"/>
      <c r="Q630" s="334" t="s">
        <v>864</v>
      </c>
      <c r="R630" s="226"/>
      <c r="S630" s="227">
        <f>S605+S606+S607+S609+S612+S618+S622+S623</f>
        <v>89661.682000000001</v>
      </c>
      <c r="T630" s="2"/>
      <c r="U630" s="2"/>
      <c r="V630" s="2"/>
      <c r="W630" s="2"/>
      <c r="X630" s="203"/>
      <c r="Y630" s="2"/>
      <c r="Z630" s="2"/>
      <c r="AA630" s="2"/>
      <c r="AB630" s="2"/>
      <c r="AC630" s="2"/>
      <c r="AD630" s="2"/>
      <c r="AE630" s="2"/>
      <c r="AF630" s="2"/>
      <c r="AG630" s="2"/>
      <c r="AH630" s="2"/>
      <c r="AI630" s="2"/>
      <c r="AJ630" s="2"/>
      <c r="AK630" s="2"/>
      <c r="AL630" s="2"/>
      <c r="AM630" s="2"/>
      <c r="AN630" s="2"/>
      <c r="AO630" s="2"/>
      <c r="AP630" s="2"/>
      <c r="AQ630" s="2"/>
      <c r="AR630" s="2"/>
      <c r="AS630" s="2"/>
      <c r="AT630" s="2"/>
      <c r="AU630" s="2"/>
    </row>
    <row r="631" spans="1:47" ht="18" customHeight="1" x14ac:dyDescent="0.3">
      <c r="A631" s="2"/>
      <c r="B631" s="201"/>
      <c r="C631" s="201"/>
      <c r="D631" s="201"/>
      <c r="E631" s="201"/>
      <c r="F631" s="201"/>
      <c r="G631" s="201"/>
      <c r="H631" s="201"/>
      <c r="I631" s="201"/>
      <c r="J631" s="201"/>
      <c r="K631" s="201"/>
      <c r="L631" s="201"/>
      <c r="M631" s="201"/>
      <c r="N631" s="201"/>
      <c r="O631" s="201"/>
      <c r="P631" s="201"/>
      <c r="Q631" s="335" t="s">
        <v>865</v>
      </c>
      <c r="R631" s="228"/>
      <c r="S631" s="229">
        <f>+S608+S610+S611+S613+S615+S616+S617+S619+S620+S621</f>
        <v>118423.23355200001</v>
      </c>
      <c r="T631" s="2"/>
      <c r="U631" s="2"/>
      <c r="V631" s="2"/>
      <c r="W631" s="2"/>
      <c r="X631" s="203"/>
      <c r="Y631" s="2"/>
      <c r="Z631" s="2"/>
      <c r="AA631" s="2"/>
      <c r="AB631" s="2"/>
      <c r="AC631" s="2"/>
      <c r="AD631" s="2"/>
      <c r="AE631" s="2"/>
      <c r="AF631" s="2"/>
      <c r="AG631" s="2"/>
      <c r="AH631" s="2"/>
      <c r="AI631" s="2"/>
      <c r="AJ631" s="2"/>
      <c r="AK631" s="2"/>
      <c r="AL631" s="2"/>
      <c r="AM631" s="2"/>
      <c r="AN631" s="2"/>
      <c r="AO631" s="2"/>
      <c r="AP631" s="2"/>
      <c r="AQ631" s="2"/>
      <c r="AR631" s="2"/>
      <c r="AS631" s="2"/>
      <c r="AT631" s="2"/>
      <c r="AU631" s="2"/>
    </row>
    <row r="632" spans="1:47" ht="18" customHeight="1" x14ac:dyDescent="0.3">
      <c r="A632" s="2"/>
      <c r="B632" s="201"/>
      <c r="C632" s="201"/>
      <c r="D632" s="201"/>
      <c r="E632" s="201"/>
      <c r="F632" s="201"/>
      <c r="G632" s="201"/>
      <c r="H632" s="201"/>
      <c r="I632" s="201"/>
      <c r="J632" s="201"/>
      <c r="K632" s="201"/>
      <c r="L632" s="201"/>
      <c r="M632" s="201"/>
      <c r="N632" s="201"/>
      <c r="O632" s="201"/>
      <c r="P632" s="201"/>
      <c r="Q632" s="335" t="s">
        <v>866</v>
      </c>
      <c r="R632" s="230"/>
      <c r="S632" s="231">
        <f>S614+S624</f>
        <v>9977.6</v>
      </c>
      <c r="T632" s="2"/>
      <c r="U632" s="2"/>
      <c r="V632" s="2"/>
      <c r="W632" s="2"/>
      <c r="X632" s="203"/>
      <c r="Y632" s="2"/>
      <c r="Z632" s="2"/>
      <c r="AA632" s="2"/>
      <c r="AB632" s="2"/>
      <c r="AC632" s="2"/>
      <c r="AD632" s="2"/>
      <c r="AE632" s="2"/>
      <c r="AF632" s="2"/>
      <c r="AG632" s="2"/>
      <c r="AH632" s="2"/>
      <c r="AI632" s="2"/>
      <c r="AJ632" s="2"/>
      <c r="AK632" s="2"/>
      <c r="AL632" s="2"/>
      <c r="AM632" s="2"/>
      <c r="AN632" s="2"/>
      <c r="AO632" s="2"/>
      <c r="AP632" s="2"/>
      <c r="AQ632" s="2"/>
      <c r="AR632" s="2"/>
      <c r="AS632" s="2"/>
      <c r="AT632" s="2"/>
      <c r="AU632" s="2"/>
    </row>
    <row r="633" spans="1:47" ht="18" customHeight="1" x14ac:dyDescent="0.3">
      <c r="A633" s="2"/>
      <c r="B633" s="201"/>
      <c r="C633" s="201"/>
      <c r="D633" s="201"/>
      <c r="E633" s="201"/>
      <c r="F633" s="201"/>
      <c r="G633" s="201"/>
      <c r="H633" s="201"/>
      <c r="I633" s="201"/>
      <c r="J633" s="201"/>
      <c r="K633" s="201"/>
      <c r="L633" s="201"/>
      <c r="M633" s="201"/>
      <c r="N633" s="201"/>
      <c r="O633" s="201"/>
      <c r="P633" s="201"/>
      <c r="Q633" s="336" t="s">
        <v>867</v>
      </c>
      <c r="R633" s="232"/>
      <c r="S633" s="233">
        <f>SUM(S630:S632)</f>
        <v>218062.515552</v>
      </c>
      <c r="T633" s="2"/>
      <c r="U633" s="2"/>
      <c r="V633" s="2"/>
      <c r="W633" s="2"/>
      <c r="X633" s="203"/>
      <c r="Y633" s="2"/>
      <c r="Z633" s="2"/>
      <c r="AA633" s="2"/>
      <c r="AB633" s="2"/>
      <c r="AC633" s="2"/>
      <c r="AD633" s="2"/>
      <c r="AE633" s="2"/>
      <c r="AF633" s="2"/>
      <c r="AG633" s="2"/>
      <c r="AH633" s="2"/>
      <c r="AI633" s="2"/>
      <c r="AJ633" s="2"/>
      <c r="AK633" s="2"/>
      <c r="AL633" s="2"/>
      <c r="AM633" s="2"/>
      <c r="AN633" s="2"/>
      <c r="AO633" s="2"/>
      <c r="AP633" s="2"/>
      <c r="AQ633" s="2"/>
      <c r="AR633" s="2"/>
      <c r="AS633" s="2"/>
      <c r="AT633" s="2"/>
      <c r="AU633" s="2"/>
    </row>
    <row r="634" spans="1:47" ht="18" customHeight="1" x14ac:dyDescent="0.3">
      <c r="A634" s="2"/>
      <c r="B634" s="201"/>
      <c r="C634" s="201"/>
      <c r="D634" s="201"/>
      <c r="E634" s="201"/>
      <c r="F634" s="201"/>
      <c r="G634" s="201"/>
      <c r="H634" s="201"/>
      <c r="I634" s="201"/>
      <c r="J634" s="201"/>
      <c r="K634" s="201"/>
      <c r="L634" s="201"/>
      <c r="M634" s="201"/>
      <c r="N634" s="201"/>
      <c r="O634" s="201"/>
      <c r="P634" s="201"/>
      <c r="Q634" s="336"/>
      <c r="R634" s="232"/>
      <c r="S634" s="234"/>
      <c r="T634" s="2"/>
      <c r="U634" s="2"/>
      <c r="V634" s="2"/>
      <c r="W634" s="2"/>
      <c r="X634" s="203"/>
      <c r="Y634" s="2"/>
      <c r="Z634" s="2"/>
      <c r="AA634" s="2"/>
      <c r="AB634" s="2"/>
      <c r="AC634" s="2"/>
      <c r="AD634" s="2"/>
      <c r="AE634" s="2"/>
      <c r="AF634" s="2"/>
      <c r="AG634" s="2"/>
      <c r="AH634" s="131"/>
      <c r="AI634" s="131"/>
      <c r="AJ634" s="131"/>
      <c r="AK634" s="131"/>
      <c r="AL634" s="131"/>
      <c r="AM634" s="131"/>
      <c r="AN634" s="131"/>
      <c r="AO634" s="131"/>
      <c r="AP634" s="131"/>
      <c r="AQ634" s="131"/>
      <c r="AR634" s="131"/>
      <c r="AS634" s="2"/>
      <c r="AT634" s="2"/>
      <c r="AU634" s="2"/>
    </row>
    <row r="635" spans="1:47" ht="18" customHeight="1" x14ac:dyDescent="0.3">
      <c r="A635" s="2"/>
      <c r="B635" s="201"/>
      <c r="C635" s="201"/>
      <c r="D635" s="201"/>
      <c r="E635" s="201"/>
      <c r="F635" s="201"/>
      <c r="G635" s="201"/>
      <c r="H635" s="201"/>
      <c r="I635" s="201"/>
      <c r="J635" s="201"/>
      <c r="K635" s="201"/>
      <c r="L635" s="201"/>
      <c r="M635" s="201"/>
      <c r="N635" s="201"/>
      <c r="O635" s="201"/>
      <c r="P635" s="201"/>
      <c r="Q635" s="333" t="s">
        <v>868</v>
      </c>
      <c r="R635" s="224"/>
      <c r="S635" s="235"/>
      <c r="T635" s="2"/>
      <c r="U635" s="2"/>
      <c r="V635" s="2"/>
      <c r="W635" s="2"/>
      <c r="X635" s="203"/>
      <c r="Y635" s="2"/>
      <c r="Z635" s="2"/>
      <c r="AA635" s="2"/>
      <c r="AB635" s="2"/>
      <c r="AC635" s="2"/>
      <c r="AD635" s="2"/>
      <c r="AE635" s="2"/>
      <c r="AF635" s="2"/>
      <c r="AG635" s="2"/>
      <c r="AH635" s="2"/>
      <c r="AI635" s="2"/>
      <c r="AJ635" s="2"/>
      <c r="AK635" s="2"/>
      <c r="AL635" s="2"/>
      <c r="AM635" s="2"/>
      <c r="AN635" s="2"/>
      <c r="AO635" s="2"/>
      <c r="AP635" s="2"/>
      <c r="AQ635" s="2"/>
      <c r="AR635" s="2"/>
      <c r="AS635" s="2"/>
      <c r="AT635" s="2"/>
      <c r="AU635" s="2"/>
    </row>
    <row r="636" spans="1:47" ht="18" customHeight="1" x14ac:dyDescent="0.3">
      <c r="A636" s="2"/>
      <c r="B636" s="201"/>
      <c r="C636" s="201"/>
      <c r="D636" s="201"/>
      <c r="E636" s="201"/>
      <c r="F636" s="201"/>
      <c r="G636" s="201"/>
      <c r="H636" s="201"/>
      <c r="I636" s="201"/>
      <c r="J636" s="201"/>
      <c r="K636" s="201"/>
      <c r="L636" s="201"/>
      <c r="M636" s="201"/>
      <c r="N636" s="201"/>
      <c r="O636" s="201"/>
      <c r="P636" s="201"/>
      <c r="Q636" s="337" t="s">
        <v>869</v>
      </c>
      <c r="R636" s="236"/>
      <c r="S636" s="237">
        <f>SUM(S605:S621)</f>
        <v>187524.22555200002</v>
      </c>
      <c r="T636" s="2"/>
      <c r="U636" s="2"/>
      <c r="V636" s="2"/>
      <c r="W636" s="2"/>
      <c r="X636" s="203"/>
      <c r="Y636" s="2"/>
      <c r="Z636" s="2"/>
      <c r="AA636" s="2"/>
      <c r="AB636" s="2"/>
      <c r="AC636" s="2"/>
      <c r="AD636" s="2"/>
      <c r="AE636" s="2"/>
      <c r="AF636" s="2"/>
      <c r="AG636" s="2"/>
      <c r="AH636" s="2"/>
      <c r="AI636" s="2"/>
      <c r="AJ636" s="2"/>
      <c r="AK636" s="2"/>
      <c r="AL636" s="2"/>
      <c r="AM636" s="2"/>
      <c r="AN636" s="2"/>
      <c r="AO636" s="2"/>
      <c r="AP636" s="2"/>
      <c r="AQ636" s="2"/>
      <c r="AR636" s="2"/>
      <c r="AS636" s="2"/>
      <c r="AT636" s="2"/>
      <c r="AU636" s="2"/>
    </row>
    <row r="637" spans="1:47" ht="18" customHeight="1" x14ac:dyDescent="0.3">
      <c r="A637" s="2"/>
      <c r="B637" s="201"/>
      <c r="C637" s="201"/>
      <c r="D637" s="201"/>
      <c r="E637" s="201"/>
      <c r="F637" s="201"/>
      <c r="G637" s="201"/>
      <c r="H637" s="201"/>
      <c r="I637" s="201"/>
      <c r="J637" s="201"/>
      <c r="K637" s="201"/>
      <c r="L637" s="201"/>
      <c r="M637" s="201"/>
      <c r="N637" s="201"/>
      <c r="O637" s="201"/>
      <c r="P637" s="201"/>
      <c r="Q637" s="338" t="s">
        <v>870</v>
      </c>
      <c r="R637" s="238"/>
      <c r="S637" s="239">
        <f>S622</f>
        <v>250</v>
      </c>
      <c r="T637" s="2"/>
      <c r="U637" s="2"/>
      <c r="V637" s="2"/>
      <c r="W637" s="2"/>
      <c r="X637" s="203"/>
      <c r="Y637" s="2"/>
      <c r="Z637" s="2"/>
      <c r="AA637" s="2"/>
      <c r="AB637" s="2"/>
      <c r="AC637" s="2"/>
      <c r="AD637" s="2"/>
      <c r="AE637" s="2"/>
      <c r="AF637" s="2"/>
      <c r="AG637" s="2"/>
      <c r="AH637" s="2"/>
      <c r="AI637" s="2"/>
      <c r="AJ637" s="2"/>
      <c r="AK637" s="2"/>
      <c r="AL637" s="2"/>
      <c r="AM637" s="2"/>
      <c r="AN637" s="2"/>
      <c r="AO637" s="2"/>
      <c r="AP637" s="2"/>
      <c r="AQ637" s="2"/>
      <c r="AR637" s="2"/>
      <c r="AS637" s="2"/>
      <c r="AT637" s="2"/>
      <c r="AU637" s="2"/>
    </row>
    <row r="638" spans="1:47" ht="18" customHeight="1" x14ac:dyDescent="0.3">
      <c r="A638" s="2"/>
      <c r="B638" s="201"/>
      <c r="C638" s="201"/>
      <c r="D638" s="201"/>
      <c r="E638" s="201"/>
      <c r="F638" s="201"/>
      <c r="G638" s="201"/>
      <c r="H638" s="201"/>
      <c r="I638" s="201"/>
      <c r="J638" s="201"/>
      <c r="K638" s="201"/>
      <c r="L638" s="201"/>
      <c r="M638" s="201"/>
      <c r="N638" s="201"/>
      <c r="O638" s="201"/>
      <c r="P638" s="201"/>
      <c r="Q638" s="339" t="s">
        <v>871</v>
      </c>
      <c r="R638" s="238"/>
      <c r="S638" s="240">
        <v>0</v>
      </c>
      <c r="T638" s="2"/>
      <c r="U638" s="2"/>
      <c r="V638" s="2"/>
      <c r="W638" s="2"/>
      <c r="X638" s="203"/>
      <c r="Y638" s="2"/>
      <c r="Z638" s="2"/>
      <c r="AA638" s="2"/>
      <c r="AB638" s="2"/>
      <c r="AC638" s="2"/>
      <c r="AD638" s="2"/>
      <c r="AE638" s="2"/>
      <c r="AF638" s="2"/>
      <c r="AG638" s="2"/>
      <c r="AH638" s="2"/>
      <c r="AI638" s="2"/>
      <c r="AJ638" s="2"/>
      <c r="AK638" s="2"/>
      <c r="AL638" s="2"/>
      <c r="AM638" s="2"/>
      <c r="AN638" s="2"/>
      <c r="AO638" s="2"/>
      <c r="AP638" s="2"/>
      <c r="AQ638" s="2"/>
      <c r="AR638" s="2"/>
      <c r="AS638" s="2"/>
      <c r="AT638" s="2"/>
      <c r="AU638" s="2"/>
    </row>
    <row r="639" spans="1:47" ht="18" customHeight="1" x14ac:dyDescent="0.3">
      <c r="A639" s="2"/>
      <c r="B639" s="201"/>
      <c r="C639" s="201"/>
      <c r="D639" s="201"/>
      <c r="E639" s="201"/>
      <c r="F639" s="201"/>
      <c r="G639" s="201"/>
      <c r="H639" s="201"/>
      <c r="I639" s="201"/>
      <c r="J639" s="201"/>
      <c r="K639" s="201"/>
      <c r="L639" s="201"/>
      <c r="M639" s="201"/>
      <c r="N639" s="201"/>
      <c r="O639" s="201"/>
      <c r="P639" s="201"/>
      <c r="Q639" s="338" t="s">
        <v>872</v>
      </c>
      <c r="R639" s="238"/>
      <c r="S639" s="241">
        <f>S623+S624</f>
        <v>30288.29</v>
      </c>
      <c r="T639" s="2"/>
      <c r="U639" s="2"/>
      <c r="V639" s="2"/>
      <c r="W639" s="2"/>
      <c r="X639" s="203"/>
      <c r="Y639" s="2"/>
      <c r="Z639" s="2"/>
      <c r="AA639" s="2"/>
      <c r="AB639" s="2"/>
      <c r="AC639" s="131"/>
      <c r="AD639" s="2"/>
      <c r="AE639" s="2"/>
      <c r="AF639" s="2"/>
      <c r="AG639" s="2"/>
      <c r="AH639" s="2"/>
      <c r="AI639" s="2"/>
      <c r="AJ639" s="2"/>
      <c r="AK639" s="2"/>
      <c r="AL639" s="2"/>
      <c r="AM639" s="2"/>
      <c r="AN639" s="2"/>
      <c r="AO639" s="2"/>
      <c r="AP639" s="2"/>
      <c r="AQ639" s="2"/>
      <c r="AR639" s="2"/>
      <c r="AS639" s="2"/>
      <c r="AT639" s="2"/>
      <c r="AU639" s="2"/>
    </row>
    <row r="640" spans="1:47" ht="18" customHeight="1" x14ac:dyDescent="0.3">
      <c r="A640" s="2"/>
      <c r="B640" s="201"/>
      <c r="C640" s="201"/>
      <c r="D640" s="201"/>
      <c r="E640" s="201"/>
      <c r="F640" s="201"/>
      <c r="G640" s="201"/>
      <c r="H640" s="201"/>
      <c r="I640" s="201"/>
      <c r="J640" s="201"/>
      <c r="K640" s="201"/>
      <c r="L640" s="201"/>
      <c r="M640" s="201"/>
      <c r="N640" s="201"/>
      <c r="O640" s="201"/>
      <c r="P640" s="201"/>
      <c r="Q640" s="336" t="s">
        <v>867</v>
      </c>
      <c r="R640" s="232"/>
      <c r="S640" s="242">
        <f>SUM(S636:S639)</f>
        <v>218062.51555200003</v>
      </c>
      <c r="T640" s="2"/>
      <c r="U640" s="2"/>
      <c r="V640" s="2"/>
      <c r="W640" s="2"/>
      <c r="X640" s="203"/>
      <c r="Y640" s="2"/>
      <c r="Z640" s="2"/>
      <c r="AA640" s="2"/>
      <c r="AB640" s="2"/>
      <c r="AC640" s="2"/>
      <c r="AD640" s="2"/>
      <c r="AE640" s="2"/>
      <c r="AF640" s="2"/>
      <c r="AG640" s="2"/>
      <c r="AH640" s="2"/>
      <c r="AI640" s="2"/>
      <c r="AJ640" s="2"/>
      <c r="AK640" s="2"/>
      <c r="AL640" s="2"/>
      <c r="AM640" s="2"/>
      <c r="AN640" s="2"/>
      <c r="AO640" s="2"/>
      <c r="AP640" s="2"/>
      <c r="AQ640" s="2"/>
      <c r="AR640" s="2"/>
      <c r="AS640" s="2"/>
      <c r="AT640" s="2"/>
      <c r="AU640" s="2"/>
    </row>
    <row r="641" spans="1:47" ht="18" customHeight="1" x14ac:dyDescent="0.3">
      <c r="A641" s="2"/>
      <c r="B641" s="201"/>
      <c r="C641" s="201"/>
      <c r="D641" s="201"/>
      <c r="E641" s="201"/>
      <c r="F641" s="201"/>
      <c r="G641" s="201"/>
      <c r="H641" s="201"/>
      <c r="I641" s="201"/>
      <c r="J641" s="201"/>
      <c r="K641" s="201"/>
      <c r="L641" s="201"/>
      <c r="M641" s="201"/>
      <c r="N641" s="201"/>
      <c r="O641" s="201"/>
      <c r="P641" s="201"/>
      <c r="Q641" s="243"/>
      <c r="R641" s="244"/>
      <c r="S641" s="245"/>
      <c r="T641" s="2"/>
      <c r="U641" s="2"/>
      <c r="V641" s="2"/>
      <c r="W641" s="2"/>
      <c r="X641" s="203"/>
      <c r="Y641" s="2"/>
      <c r="Z641" s="2"/>
      <c r="AA641" s="2"/>
      <c r="AB641" s="2"/>
      <c r="AC641" s="2"/>
      <c r="AD641" s="2"/>
      <c r="AE641" s="2"/>
      <c r="AF641" s="2"/>
      <c r="AG641" s="2"/>
      <c r="AH641" s="2"/>
      <c r="AI641" s="2"/>
      <c r="AJ641" s="2"/>
      <c r="AK641" s="2"/>
      <c r="AL641" s="2"/>
      <c r="AM641" s="2"/>
      <c r="AN641" s="2"/>
      <c r="AO641" s="2"/>
      <c r="AP641" s="2"/>
      <c r="AQ641" s="2"/>
      <c r="AR641" s="2"/>
      <c r="AS641" s="2"/>
      <c r="AT641" s="2"/>
      <c r="AU641" s="2"/>
    </row>
    <row r="642" spans="1:47" ht="18" customHeight="1" x14ac:dyDescent="0.3">
      <c r="A642" s="2"/>
      <c r="B642" s="201"/>
      <c r="C642" s="201"/>
      <c r="D642" s="201"/>
      <c r="E642" s="201"/>
      <c r="F642" s="201"/>
      <c r="G642" s="201"/>
      <c r="H642" s="201"/>
      <c r="I642" s="201"/>
      <c r="J642" s="201"/>
      <c r="K642" s="201"/>
      <c r="L642" s="201"/>
      <c r="M642" s="201"/>
      <c r="N642" s="201"/>
      <c r="O642" s="201"/>
      <c r="P642" s="201"/>
      <c r="Q642" s="202"/>
      <c r="R642" s="2"/>
      <c r="S642" s="2"/>
      <c r="T642" s="2"/>
      <c r="U642" s="2"/>
      <c r="V642" s="2"/>
      <c r="W642" s="2"/>
      <c r="X642" s="203"/>
      <c r="Y642" s="2"/>
      <c r="Z642" s="2"/>
      <c r="AA642" s="2"/>
      <c r="AB642" s="2"/>
      <c r="AC642" s="2"/>
      <c r="AD642" s="2"/>
      <c r="AE642" s="2"/>
      <c r="AF642" s="2"/>
      <c r="AG642" s="2"/>
      <c r="AH642" s="2"/>
      <c r="AI642" s="2"/>
      <c r="AJ642" s="2"/>
      <c r="AK642" s="2"/>
      <c r="AL642" s="2"/>
      <c r="AM642" s="2"/>
      <c r="AN642" s="2"/>
      <c r="AO642" s="2"/>
      <c r="AP642" s="2"/>
      <c r="AQ642" s="2"/>
      <c r="AR642" s="2"/>
      <c r="AS642" s="2"/>
      <c r="AT642" s="2"/>
      <c r="AU642" s="2"/>
    </row>
  </sheetData>
  <mergeCells count="1411">
    <mergeCell ref="B30:B38"/>
    <mergeCell ref="C30:C38"/>
    <mergeCell ref="D30:D38"/>
    <mergeCell ref="E30:E38"/>
    <mergeCell ref="F30:F38"/>
    <mergeCell ref="G30:G38"/>
    <mergeCell ref="H30:H38"/>
    <mergeCell ref="I30:I38"/>
    <mergeCell ref="J30:J38"/>
    <mergeCell ref="K30:K38"/>
    <mergeCell ref="L30:L38"/>
    <mergeCell ref="M30:M38"/>
    <mergeCell ref="N30:N38"/>
    <mergeCell ref="O30:O38"/>
    <mergeCell ref="P30:P38"/>
    <mergeCell ref="C526:C530"/>
    <mergeCell ref="P526:P530"/>
    <mergeCell ref="D526:D530"/>
    <mergeCell ref="E526:E530"/>
    <mergeCell ref="F526:F530"/>
    <mergeCell ref="G526:G530"/>
    <mergeCell ref="H526:H530"/>
    <mergeCell ref="I526:I530"/>
    <mergeCell ref="J526:J530"/>
    <mergeCell ref="M505:M509"/>
    <mergeCell ref="N505:N509"/>
    <mergeCell ref="O505:O509"/>
    <mergeCell ref="P505:P509"/>
    <mergeCell ref="F505:F509"/>
    <mergeCell ref="G505:G509"/>
    <mergeCell ref="H505:H509"/>
    <mergeCell ref="B521:B525"/>
    <mergeCell ref="C521:C525"/>
    <mergeCell ref="K521:K525"/>
    <mergeCell ref="L521:L525"/>
    <mergeCell ref="M521:M525"/>
    <mergeCell ref="N521:N525"/>
    <mergeCell ref="O521:O525"/>
    <mergeCell ref="P521:P525"/>
    <mergeCell ref="D521:D525"/>
    <mergeCell ref="E521:E525"/>
    <mergeCell ref="F521:F525"/>
    <mergeCell ref="G521:G525"/>
    <mergeCell ref="H521:H525"/>
    <mergeCell ref="I521:I525"/>
    <mergeCell ref="J521:J525"/>
    <mergeCell ref="L438:L442"/>
    <mergeCell ref="M438:M442"/>
    <mergeCell ref="N438:N442"/>
    <mergeCell ref="O438:O442"/>
    <mergeCell ref="P438:P442"/>
    <mergeCell ref="K448:K452"/>
    <mergeCell ref="L448:L452"/>
    <mergeCell ref="M448:M452"/>
    <mergeCell ref="O495:O499"/>
    <mergeCell ref="P495:P499"/>
    <mergeCell ref="J490:J494"/>
    <mergeCell ref="K490:K494"/>
    <mergeCell ref="L490:L494"/>
    <mergeCell ref="M490:M494"/>
    <mergeCell ref="N490:N494"/>
    <mergeCell ref="M500:M504"/>
    <mergeCell ref="B438:B442"/>
    <mergeCell ref="A490:A514"/>
    <mergeCell ref="B490:B494"/>
    <mergeCell ref="C490:C494"/>
    <mergeCell ref="D490:D494"/>
    <mergeCell ref="E490:E494"/>
    <mergeCell ref="F490:F494"/>
    <mergeCell ref="G490:G494"/>
    <mergeCell ref="K516:K520"/>
    <mergeCell ref="L516:L520"/>
    <mergeCell ref="M516:M520"/>
    <mergeCell ref="N516:N520"/>
    <mergeCell ref="O516:O520"/>
    <mergeCell ref="P516:P520"/>
    <mergeCell ref="F510:F514"/>
    <mergeCell ref="G510:G514"/>
    <mergeCell ref="F516:F520"/>
    <mergeCell ref="G516:G520"/>
    <mergeCell ref="H516:H520"/>
    <mergeCell ref="I516:I520"/>
    <mergeCell ref="J516:J520"/>
    <mergeCell ref="B505:B509"/>
    <mergeCell ref="C505:C509"/>
    <mergeCell ref="D505:D509"/>
    <mergeCell ref="E505:E509"/>
    <mergeCell ref="D510:D514"/>
    <mergeCell ref="E510:E514"/>
    <mergeCell ref="B516:B520"/>
    <mergeCell ref="C516:C520"/>
    <mergeCell ref="D516:D520"/>
    <mergeCell ref="E516:E520"/>
    <mergeCell ref="O490:O494"/>
    <mergeCell ref="I505:I509"/>
    <mergeCell ref="B443:B447"/>
    <mergeCell ref="M453:M457"/>
    <mergeCell ref="N453:N457"/>
    <mergeCell ref="O453:O457"/>
    <mergeCell ref="J505:J509"/>
    <mergeCell ref="K505:K509"/>
    <mergeCell ref="L505:L509"/>
    <mergeCell ref="M510:M514"/>
    <mergeCell ref="N510:N514"/>
    <mergeCell ref="O510:O514"/>
    <mergeCell ref="P510:P514"/>
    <mergeCell ref="B510:B514"/>
    <mergeCell ref="C510:C514"/>
    <mergeCell ref="H510:H514"/>
    <mergeCell ref="I510:I514"/>
    <mergeCell ref="J510:J514"/>
    <mergeCell ref="K510:K514"/>
    <mergeCell ref="L510:L514"/>
    <mergeCell ref="B448:B452"/>
    <mergeCell ref="B464:B468"/>
    <mergeCell ref="C464:C468"/>
    <mergeCell ref="D464:D468"/>
    <mergeCell ref="D448:D452"/>
    <mergeCell ref="B500:B504"/>
    <mergeCell ref="C500:C504"/>
    <mergeCell ref="D500:D504"/>
    <mergeCell ref="G500:G504"/>
    <mergeCell ref="M495:M499"/>
    <mergeCell ref="G495:G499"/>
    <mergeCell ref="H495:H499"/>
    <mergeCell ref="K453:K457"/>
    <mergeCell ref="L453:L457"/>
    <mergeCell ref="E438:E442"/>
    <mergeCell ref="F438:F442"/>
    <mergeCell ref="G438:G442"/>
    <mergeCell ref="H438:H442"/>
    <mergeCell ref="I438:I442"/>
    <mergeCell ref="N443:N447"/>
    <mergeCell ref="O443:O447"/>
    <mergeCell ref="P443:P447"/>
    <mergeCell ref="J438:J442"/>
    <mergeCell ref="N500:N504"/>
    <mergeCell ref="N448:N452"/>
    <mergeCell ref="O448:O452"/>
    <mergeCell ref="P448:P452"/>
    <mergeCell ref="E448:E452"/>
    <mergeCell ref="F448:F452"/>
    <mergeCell ref="G448:G452"/>
    <mergeCell ref="H448:H452"/>
    <mergeCell ref="I448:I452"/>
    <mergeCell ref="J448:J452"/>
    <mergeCell ref="G458:G462"/>
    <mergeCell ref="E464:E468"/>
    <mergeCell ref="F464:F468"/>
    <mergeCell ref="G464:G468"/>
    <mergeCell ref="G453:G457"/>
    <mergeCell ref="H453:H457"/>
    <mergeCell ref="H500:H504"/>
    <mergeCell ref="I500:I504"/>
    <mergeCell ref="J500:J504"/>
    <mergeCell ref="K500:K504"/>
    <mergeCell ref="L500:L504"/>
    <mergeCell ref="E500:E504"/>
    <mergeCell ref="F500:F504"/>
    <mergeCell ref="G428:G432"/>
    <mergeCell ref="K433:K437"/>
    <mergeCell ref="L433:L437"/>
    <mergeCell ref="M433:M437"/>
    <mergeCell ref="N433:N437"/>
    <mergeCell ref="O433:O437"/>
    <mergeCell ref="P433:P437"/>
    <mergeCell ref="P490:P494"/>
    <mergeCell ref="J433:J437"/>
    <mergeCell ref="E428:E432"/>
    <mergeCell ref="F428:F432"/>
    <mergeCell ref="C422:C426"/>
    <mergeCell ref="K438:K442"/>
    <mergeCell ref="M428:M432"/>
    <mergeCell ref="N428:N432"/>
    <mergeCell ref="O428:O432"/>
    <mergeCell ref="P428:P432"/>
    <mergeCell ref="C428:C432"/>
    <mergeCell ref="D428:D432"/>
    <mergeCell ref="H428:H432"/>
    <mergeCell ref="I428:I432"/>
    <mergeCell ref="J428:J432"/>
    <mergeCell ref="K428:K432"/>
    <mergeCell ref="L428:L432"/>
    <mergeCell ref="D422:D426"/>
    <mergeCell ref="E422:E426"/>
    <mergeCell ref="F422:F426"/>
    <mergeCell ref="G422:G426"/>
    <mergeCell ref="C458:C462"/>
    <mergeCell ref="D458:D462"/>
    <mergeCell ref="E458:E462"/>
    <mergeCell ref="F458:F462"/>
    <mergeCell ref="P370:P374"/>
    <mergeCell ref="D433:D437"/>
    <mergeCell ref="N417:N421"/>
    <mergeCell ref="O417:O421"/>
    <mergeCell ref="P417:P421"/>
    <mergeCell ref="B417:B421"/>
    <mergeCell ref="C417:C421"/>
    <mergeCell ref="D417:D421"/>
    <mergeCell ref="E417:E421"/>
    <mergeCell ref="F417:F421"/>
    <mergeCell ref="G417:G421"/>
    <mergeCell ref="H417:H421"/>
    <mergeCell ref="B395:B399"/>
    <mergeCell ref="C395:C399"/>
    <mergeCell ref="A404:A418"/>
    <mergeCell ref="B405:B408"/>
    <mergeCell ref="C405:C408"/>
    <mergeCell ref="D405:D408"/>
    <mergeCell ref="E405:E408"/>
    <mergeCell ref="A419:A426"/>
    <mergeCell ref="P414:P416"/>
    <mergeCell ref="B422:B426"/>
    <mergeCell ref="J409:J413"/>
    <mergeCell ref="O422:O426"/>
    <mergeCell ref="P422:P426"/>
    <mergeCell ref="H422:H426"/>
    <mergeCell ref="I422:I426"/>
    <mergeCell ref="J422:J426"/>
    <mergeCell ref="K422:K426"/>
    <mergeCell ref="L422:L426"/>
    <mergeCell ref="M422:M426"/>
    <mergeCell ref="N422:N426"/>
    <mergeCell ref="P375:P379"/>
    <mergeCell ref="H370:H374"/>
    <mergeCell ref="I370:I374"/>
    <mergeCell ref="J370:J374"/>
    <mergeCell ref="K370:K374"/>
    <mergeCell ref="L370:L374"/>
    <mergeCell ref="M370:M374"/>
    <mergeCell ref="N370:N374"/>
    <mergeCell ref="H414:H416"/>
    <mergeCell ref="L354:L358"/>
    <mergeCell ref="M354:M358"/>
    <mergeCell ref="N354:N358"/>
    <mergeCell ref="O354:O358"/>
    <mergeCell ref="P354:P358"/>
    <mergeCell ref="D354:D358"/>
    <mergeCell ref="E354:E358"/>
    <mergeCell ref="G354:G358"/>
    <mergeCell ref="H354:H358"/>
    <mergeCell ref="I354:I358"/>
    <mergeCell ref="J354:J358"/>
    <mergeCell ref="K354:K358"/>
    <mergeCell ref="M375:M379"/>
    <mergeCell ref="N375:N379"/>
    <mergeCell ref="F375:F379"/>
    <mergeCell ref="G375:G379"/>
    <mergeCell ref="H375:H379"/>
    <mergeCell ref="I375:I379"/>
    <mergeCell ref="J375:J379"/>
    <mergeCell ref="K375:K379"/>
    <mergeCell ref="L375:L379"/>
    <mergeCell ref="N364:N368"/>
    <mergeCell ref="F364:F368"/>
    <mergeCell ref="N339:N343"/>
    <mergeCell ref="O339:O343"/>
    <mergeCell ref="P339:P343"/>
    <mergeCell ref="N349:N353"/>
    <mergeCell ref="O349:O353"/>
    <mergeCell ref="P349:P353"/>
    <mergeCell ref="G339:G343"/>
    <mergeCell ref="H339:H343"/>
    <mergeCell ref="I339:I343"/>
    <mergeCell ref="J339:J343"/>
    <mergeCell ref="K339:K343"/>
    <mergeCell ref="L339:L343"/>
    <mergeCell ref="M339:M343"/>
    <mergeCell ref="I344:I348"/>
    <mergeCell ref="J344:J348"/>
    <mergeCell ref="K344:K348"/>
    <mergeCell ref="L344:L348"/>
    <mergeCell ref="M344:M348"/>
    <mergeCell ref="N344:N348"/>
    <mergeCell ref="O344:O348"/>
    <mergeCell ref="P344:P348"/>
    <mergeCell ref="G344:G348"/>
    <mergeCell ref="H344:H348"/>
    <mergeCell ref="L349:L353"/>
    <mergeCell ref="M349:M353"/>
    <mergeCell ref="I349:I353"/>
    <mergeCell ref="J349:J353"/>
    <mergeCell ref="K349:K353"/>
    <mergeCell ref="B344:B348"/>
    <mergeCell ref="C344:C348"/>
    <mergeCell ref="D344:D348"/>
    <mergeCell ref="E344:E348"/>
    <mergeCell ref="F344:F348"/>
    <mergeCell ref="C349:C353"/>
    <mergeCell ref="D349:D353"/>
    <mergeCell ref="O375:O379"/>
    <mergeCell ref="G364:G368"/>
    <mergeCell ref="H364:H368"/>
    <mergeCell ref="I364:I368"/>
    <mergeCell ref="J364:J368"/>
    <mergeCell ref="K364:K368"/>
    <mergeCell ref="L364:L368"/>
    <mergeCell ref="O370:O374"/>
    <mergeCell ref="D127:D131"/>
    <mergeCell ref="E127:E131"/>
    <mergeCell ref="A107:A111"/>
    <mergeCell ref="B107:B111"/>
    <mergeCell ref="C107:C111"/>
    <mergeCell ref="M319:M323"/>
    <mergeCell ref="A137:A169"/>
    <mergeCell ref="A170:A204"/>
    <mergeCell ref="A205:A239"/>
    <mergeCell ref="A240:A252"/>
    <mergeCell ref="A253:A260"/>
    <mergeCell ref="A261:A292"/>
    <mergeCell ref="A293:A310"/>
    <mergeCell ref="K127:K131"/>
    <mergeCell ref="L127:L131"/>
    <mergeCell ref="G122:G126"/>
    <mergeCell ref="H122:H126"/>
    <mergeCell ref="I122:I126"/>
    <mergeCell ref="M117:M121"/>
    <mergeCell ref="G319:G323"/>
    <mergeCell ref="H319:H323"/>
    <mergeCell ref="I319:I323"/>
    <mergeCell ref="J319:J323"/>
    <mergeCell ref="K319:K323"/>
    <mergeCell ref="K329:K333"/>
    <mergeCell ref="L329:L333"/>
    <mergeCell ref="M329:M333"/>
    <mergeCell ref="I132:I318"/>
    <mergeCell ref="J132:J318"/>
    <mergeCell ref="K132:K318"/>
    <mergeCell ref="K324:K328"/>
    <mergeCell ref="C132:C318"/>
    <mergeCell ref="D132:D318"/>
    <mergeCell ref="E132:E318"/>
    <mergeCell ref="F132:F318"/>
    <mergeCell ref="G132:G318"/>
    <mergeCell ref="H132:H318"/>
    <mergeCell ref="N205:N206"/>
    <mergeCell ref="O205:O206"/>
    <mergeCell ref="N207:N210"/>
    <mergeCell ref="O207:O210"/>
    <mergeCell ref="O211:O214"/>
    <mergeCell ref="O262:O264"/>
    <mergeCell ref="N265:N267"/>
    <mergeCell ref="I329:I333"/>
    <mergeCell ref="J329:J333"/>
    <mergeCell ref="J324:J328"/>
    <mergeCell ref="D324:D328"/>
    <mergeCell ref="E324:E328"/>
    <mergeCell ref="P319:P323"/>
    <mergeCell ref="N324:N328"/>
    <mergeCell ref="O324:O328"/>
    <mergeCell ref="P324:P328"/>
    <mergeCell ref="N231:N233"/>
    <mergeCell ref="O231:O233"/>
    <mergeCell ref="N234:N236"/>
    <mergeCell ref="O234:O236"/>
    <mergeCell ref="O237:O238"/>
    <mergeCell ref="L319:L323"/>
    <mergeCell ref="N290:N293"/>
    <mergeCell ref="O290:O293"/>
    <mergeCell ref="P257:P261"/>
    <mergeCell ref="P262:P277"/>
    <mergeCell ref="L278:L293"/>
    <mergeCell ref="M278:M293"/>
    <mergeCell ref="N278:N280"/>
    <mergeCell ref="O278:O280"/>
    <mergeCell ref="P278:P293"/>
    <mergeCell ref="O247:O251"/>
    <mergeCell ref="N237:N238"/>
    <mergeCell ref="N239:N242"/>
    <mergeCell ref="O183:O185"/>
    <mergeCell ref="O186:O188"/>
    <mergeCell ref="N189:N190"/>
    <mergeCell ref="O189:O190"/>
    <mergeCell ref="N191:N194"/>
    <mergeCell ref="O191:O194"/>
    <mergeCell ref="O195:O198"/>
    <mergeCell ref="O199:O201"/>
    <mergeCell ref="O202:O204"/>
    <mergeCell ref="M262:M277"/>
    <mergeCell ref="N262:N264"/>
    <mergeCell ref="A311:A314"/>
    <mergeCell ref="A315:A320"/>
    <mergeCell ref="B319:B323"/>
    <mergeCell ref="C319:C323"/>
    <mergeCell ref="D319:D323"/>
    <mergeCell ref="E319:E323"/>
    <mergeCell ref="F319:F323"/>
    <mergeCell ref="N211:N214"/>
    <mergeCell ref="N215:N217"/>
    <mergeCell ref="N319:N323"/>
    <mergeCell ref="O319:O323"/>
    <mergeCell ref="B132:B318"/>
    <mergeCell ref="A112:A136"/>
    <mergeCell ref="F127:F131"/>
    <mergeCell ref="G127:G131"/>
    <mergeCell ref="H127:H131"/>
    <mergeCell ref="I127:I131"/>
    <mergeCell ref="J127:J131"/>
    <mergeCell ref="N161:N166"/>
    <mergeCell ref="O161:O166"/>
    <mergeCell ref="N167:N169"/>
    <mergeCell ref="O167:O169"/>
    <mergeCell ref="N179:N182"/>
    <mergeCell ref="N183:N185"/>
    <mergeCell ref="N186:N188"/>
    <mergeCell ref="N170:N172"/>
    <mergeCell ref="O170:O172"/>
    <mergeCell ref="N173:N174"/>
    <mergeCell ref="O173:O174"/>
    <mergeCell ref="N175:N178"/>
    <mergeCell ref="O175:O178"/>
    <mergeCell ref="O179:O182"/>
    <mergeCell ref="N195:N198"/>
    <mergeCell ref="N199:N201"/>
    <mergeCell ref="N202:N204"/>
    <mergeCell ref="AE542:AE546"/>
    <mergeCell ref="AE395:AE399"/>
    <mergeCell ref="AE400:AE404"/>
    <mergeCell ref="N286:N289"/>
    <mergeCell ref="O286:O289"/>
    <mergeCell ref="Q369:Y369"/>
    <mergeCell ref="AB369:AE369"/>
    <mergeCell ref="Q427:Y427"/>
    <mergeCell ref="AB427:AE427"/>
    <mergeCell ref="Q541:Y541"/>
    <mergeCell ref="O500:O504"/>
    <mergeCell ref="P500:P504"/>
    <mergeCell ref="N495:N499"/>
    <mergeCell ref="N531:N535"/>
    <mergeCell ref="O531:O535"/>
    <mergeCell ref="P531:P535"/>
    <mergeCell ref="AE562:AE566"/>
    <mergeCell ref="C324:C328"/>
    <mergeCell ref="J334:J338"/>
    <mergeCell ref="N334:N338"/>
    <mergeCell ref="O334:O338"/>
    <mergeCell ref="P334:P338"/>
    <mergeCell ref="D334:D338"/>
    <mergeCell ref="E334:E338"/>
    <mergeCell ref="F334:F338"/>
    <mergeCell ref="F324:F328"/>
    <mergeCell ref="G324:G328"/>
    <mergeCell ref="H324:H328"/>
    <mergeCell ref="G334:G338"/>
    <mergeCell ref="H334:H338"/>
    <mergeCell ref="K334:K338"/>
    <mergeCell ref="L334:L338"/>
    <mergeCell ref="M334:M338"/>
    <mergeCell ref="AE390:AE394"/>
    <mergeCell ref="N329:N333"/>
    <mergeCell ref="O329:O333"/>
    <mergeCell ref="P329:P333"/>
    <mergeCell ref="L324:L328"/>
    <mergeCell ref="M324:M328"/>
    <mergeCell ref="D329:D333"/>
    <mergeCell ref="E329:E333"/>
    <mergeCell ref="F329:F333"/>
    <mergeCell ref="G329:G333"/>
    <mergeCell ref="H329:H333"/>
    <mergeCell ref="E349:E353"/>
    <mergeCell ref="F349:F353"/>
    <mergeCell ref="G349:G353"/>
    <mergeCell ref="H349:H353"/>
    <mergeCell ref="N135:N137"/>
    <mergeCell ref="O135:O137"/>
    <mergeCell ref="N138:N139"/>
    <mergeCell ref="O138:O139"/>
    <mergeCell ref="N140:N142"/>
    <mergeCell ref="O140:O142"/>
    <mergeCell ref="M127:M131"/>
    <mergeCell ref="N127:N131"/>
    <mergeCell ref="O127:O131"/>
    <mergeCell ref="M132:M146"/>
    <mergeCell ref="N132:N134"/>
    <mergeCell ref="O132:O134"/>
    <mergeCell ref="P215:P230"/>
    <mergeCell ref="P231:P246"/>
    <mergeCell ref="N297:N299"/>
    <mergeCell ref="N300:N301"/>
    <mergeCell ref="P127:P131"/>
    <mergeCell ref="P132:P146"/>
    <mergeCell ref="P147:P166"/>
    <mergeCell ref="P167:P182"/>
    <mergeCell ref="P183:P198"/>
    <mergeCell ref="P199:P214"/>
    <mergeCell ref="P294:P309"/>
    <mergeCell ref="N143:N146"/>
    <mergeCell ref="N294:N296"/>
    <mergeCell ref="N302:N305"/>
    <mergeCell ref="N284:N285"/>
    <mergeCell ref="O284:O285"/>
    <mergeCell ref="N247:N251"/>
    <mergeCell ref="O265:O267"/>
    <mergeCell ref="N281:N283"/>
    <mergeCell ref="O281:O283"/>
    <mergeCell ref="Q599:Y599"/>
    <mergeCell ref="AB599:AE599"/>
    <mergeCell ref="Q602:S602"/>
    <mergeCell ref="Q463:Y463"/>
    <mergeCell ref="AB463:AE463"/>
    <mergeCell ref="Q489:Y489"/>
    <mergeCell ref="AB489:AE489"/>
    <mergeCell ref="Q515:Y515"/>
    <mergeCell ref="AB515:AE515"/>
    <mergeCell ref="AB541:AE541"/>
    <mergeCell ref="AE405:AE408"/>
    <mergeCell ref="AE409:AE413"/>
    <mergeCell ref="AE414:AE416"/>
    <mergeCell ref="AE417:AE421"/>
    <mergeCell ref="AE422:AE426"/>
    <mergeCell ref="AE428:AE432"/>
    <mergeCell ref="AE433:AE437"/>
    <mergeCell ref="AE438:AE442"/>
    <mergeCell ref="AE443:AE447"/>
    <mergeCell ref="AE448:AE452"/>
    <mergeCell ref="AE453:AE457"/>
    <mergeCell ref="AE458:AE462"/>
    <mergeCell ref="AE464:AE468"/>
    <mergeCell ref="AE583:AE587"/>
    <mergeCell ref="AE588:AE592"/>
    <mergeCell ref="AE567:AE571"/>
    <mergeCell ref="AE573:AE577"/>
    <mergeCell ref="AE578:AE582"/>
    <mergeCell ref="AE593:AE597"/>
    <mergeCell ref="AE526:AE530"/>
    <mergeCell ref="AE531:AE535"/>
    <mergeCell ref="AE536:AE540"/>
    <mergeCell ref="Q572:Y572"/>
    <mergeCell ref="AB572:AE572"/>
    <mergeCell ref="Q598:Y598"/>
    <mergeCell ref="AB598:AE598"/>
    <mergeCell ref="AE319:AE323"/>
    <mergeCell ref="AE324:AE328"/>
    <mergeCell ref="AE329:AE333"/>
    <mergeCell ref="AE334:AE338"/>
    <mergeCell ref="AE339:AE343"/>
    <mergeCell ref="AE344:AE348"/>
    <mergeCell ref="AE349:AE353"/>
    <mergeCell ref="AE354:AE358"/>
    <mergeCell ref="AE359:AE363"/>
    <mergeCell ref="AE364:AE368"/>
    <mergeCell ref="AE370:AE374"/>
    <mergeCell ref="AE375:AE379"/>
    <mergeCell ref="AE380:AE384"/>
    <mergeCell ref="AE385:AE389"/>
    <mergeCell ref="AE547:AE551"/>
    <mergeCell ref="AE552:AE556"/>
    <mergeCell ref="AE557:AE561"/>
    <mergeCell ref="AE469:AE473"/>
    <mergeCell ref="AE474:AE478"/>
    <mergeCell ref="AE479:AE483"/>
    <mergeCell ref="AE484:AE488"/>
    <mergeCell ref="AE490:AE494"/>
    <mergeCell ref="AE495:AE499"/>
    <mergeCell ref="AE500:AE504"/>
    <mergeCell ref="AE505:AE509"/>
    <mergeCell ref="AE510:AE514"/>
    <mergeCell ref="AE516:AE520"/>
    <mergeCell ref="AE521:AE525"/>
    <mergeCell ref="O573:O577"/>
    <mergeCell ref="P573:P577"/>
    <mergeCell ref="O562:O566"/>
    <mergeCell ref="P562:P566"/>
    <mergeCell ref="L247:L251"/>
    <mergeCell ref="M247:M251"/>
    <mergeCell ref="P247:P251"/>
    <mergeCell ref="P252:P256"/>
    <mergeCell ref="L252:L256"/>
    <mergeCell ref="M252:M256"/>
    <mergeCell ref="N252:N256"/>
    <mergeCell ref="O252:O256"/>
    <mergeCell ref="M257:M261"/>
    <mergeCell ref="N257:N261"/>
    <mergeCell ref="O257:O261"/>
    <mergeCell ref="J122:J126"/>
    <mergeCell ref="K122:K126"/>
    <mergeCell ref="O243:O246"/>
    <mergeCell ref="O215:O217"/>
    <mergeCell ref="L199:L214"/>
    <mergeCell ref="L215:L230"/>
    <mergeCell ref="N218:N220"/>
    <mergeCell ref="O218:O220"/>
    <mergeCell ref="N221:N222"/>
    <mergeCell ref="O221:O222"/>
    <mergeCell ref="O223:O226"/>
    <mergeCell ref="O227:O230"/>
    <mergeCell ref="N223:N226"/>
    <mergeCell ref="N227:N230"/>
    <mergeCell ref="O143:O146"/>
    <mergeCell ref="N147:N149"/>
    <mergeCell ref="O147:O149"/>
    <mergeCell ref="AE122:AE126"/>
    <mergeCell ref="AE127:AE131"/>
    <mergeCell ref="AE132:AE318"/>
    <mergeCell ref="L294:L309"/>
    <mergeCell ref="M294:M309"/>
    <mergeCell ref="O294:O296"/>
    <mergeCell ref="O297:O299"/>
    <mergeCell ref="O300:O301"/>
    <mergeCell ref="O302:O305"/>
    <mergeCell ref="N306:N309"/>
    <mergeCell ref="O306:O309"/>
    <mergeCell ref="N268:N269"/>
    <mergeCell ref="O268:O269"/>
    <mergeCell ref="N270:N273"/>
    <mergeCell ref="O270:O273"/>
    <mergeCell ref="N274:N277"/>
    <mergeCell ref="O274:O277"/>
    <mergeCell ref="L257:L261"/>
    <mergeCell ref="L262:L277"/>
    <mergeCell ref="M215:M230"/>
    <mergeCell ref="L231:L246"/>
    <mergeCell ref="M231:M246"/>
    <mergeCell ref="L147:L166"/>
    <mergeCell ref="M147:M166"/>
    <mergeCell ref="L167:L182"/>
    <mergeCell ref="M167:M182"/>
    <mergeCell ref="L183:L198"/>
    <mergeCell ref="M183:M198"/>
    <mergeCell ref="M199:M214"/>
    <mergeCell ref="L132:L146"/>
    <mergeCell ref="O239:O242"/>
    <mergeCell ref="N243:N246"/>
    <mergeCell ref="N150:N152"/>
    <mergeCell ref="AB106:AE106"/>
    <mergeCell ref="O49:O53"/>
    <mergeCell ref="P49:P53"/>
    <mergeCell ref="P59:P63"/>
    <mergeCell ref="O150:O152"/>
    <mergeCell ref="O153:O155"/>
    <mergeCell ref="N153:N155"/>
    <mergeCell ref="N156:N160"/>
    <mergeCell ref="O156:O160"/>
    <mergeCell ref="O107:O111"/>
    <mergeCell ref="P107:P111"/>
    <mergeCell ref="H107:H111"/>
    <mergeCell ref="I107:I111"/>
    <mergeCell ref="J107:J111"/>
    <mergeCell ref="K107:K111"/>
    <mergeCell ref="L107:L111"/>
    <mergeCell ref="M107:M111"/>
    <mergeCell ref="N107:N111"/>
    <mergeCell ref="N112:N116"/>
    <mergeCell ref="O112:O116"/>
    <mergeCell ref="P112:P116"/>
    <mergeCell ref="L122:L126"/>
    <mergeCell ref="M122:M126"/>
    <mergeCell ref="N122:N126"/>
    <mergeCell ref="O122:O126"/>
    <mergeCell ref="P122:P126"/>
    <mergeCell ref="H117:H121"/>
    <mergeCell ref="I117:I121"/>
    <mergeCell ref="J117:J121"/>
    <mergeCell ref="K117:K121"/>
    <mergeCell ref="L117:L121"/>
    <mergeCell ref="I44:I48"/>
    <mergeCell ref="D44:D48"/>
    <mergeCell ref="N25:N29"/>
    <mergeCell ref="G49:G53"/>
    <mergeCell ref="D64:D68"/>
    <mergeCell ref="E64:E68"/>
    <mergeCell ref="AE112:AE116"/>
    <mergeCell ref="AE117:AE121"/>
    <mergeCell ref="G112:G116"/>
    <mergeCell ref="H112:H116"/>
    <mergeCell ref="I112:I116"/>
    <mergeCell ref="J112:J116"/>
    <mergeCell ref="K112:K116"/>
    <mergeCell ref="L112:L116"/>
    <mergeCell ref="M112:M116"/>
    <mergeCell ref="N117:N121"/>
    <mergeCell ref="O117:O121"/>
    <mergeCell ref="P117:P121"/>
    <mergeCell ref="E54:E58"/>
    <mergeCell ref="F54:F58"/>
    <mergeCell ref="G54:G58"/>
    <mergeCell ref="H54:H58"/>
    <mergeCell ref="I54:I58"/>
    <mergeCell ref="L64:L68"/>
    <mergeCell ref="M64:M68"/>
    <mergeCell ref="N64:N68"/>
    <mergeCell ref="O64:O68"/>
    <mergeCell ref="P64:P68"/>
    <mergeCell ref="P82:P105"/>
    <mergeCell ref="F82:F105"/>
    <mergeCell ref="Q106:Y106"/>
    <mergeCell ref="AE30:AE38"/>
    <mergeCell ref="B25:B29"/>
    <mergeCell ref="O54:O58"/>
    <mergeCell ref="P54:P58"/>
    <mergeCell ref="C54:C58"/>
    <mergeCell ref="D54:D58"/>
    <mergeCell ref="B39:B43"/>
    <mergeCell ref="J39:J43"/>
    <mergeCell ref="K39:K43"/>
    <mergeCell ref="L39:L43"/>
    <mergeCell ref="O39:O43"/>
    <mergeCell ref="P39:P43"/>
    <mergeCell ref="C39:C43"/>
    <mergeCell ref="D39:D43"/>
    <mergeCell ref="E39:E43"/>
    <mergeCell ref="F39:F43"/>
    <mergeCell ref="G39:G43"/>
    <mergeCell ref="H39:H43"/>
    <mergeCell ref="I39:I43"/>
    <mergeCell ref="J44:J48"/>
    <mergeCell ref="K44:K48"/>
    <mergeCell ref="L44:L48"/>
    <mergeCell ref="M44:M48"/>
    <mergeCell ref="N44:N48"/>
    <mergeCell ref="O44:O48"/>
    <mergeCell ref="P44:P48"/>
    <mergeCell ref="O25:O29"/>
    <mergeCell ref="B44:B48"/>
    <mergeCell ref="C44:C48"/>
    <mergeCell ref="E44:E48"/>
    <mergeCell ref="F44:F48"/>
    <mergeCell ref="G44:G48"/>
    <mergeCell ref="H44:H48"/>
    <mergeCell ref="J25:J29"/>
    <mergeCell ref="K25:K29"/>
    <mergeCell ref="P20:P24"/>
    <mergeCell ref="L25:L29"/>
    <mergeCell ref="M25:M29"/>
    <mergeCell ref="P25:P29"/>
    <mergeCell ref="AE39:AE43"/>
    <mergeCell ref="AE44:AE48"/>
    <mergeCell ref="AE49:AE53"/>
    <mergeCell ref="AE54:AE58"/>
    <mergeCell ref="C25:C29"/>
    <mergeCell ref="D25:D29"/>
    <mergeCell ref="E25:E29"/>
    <mergeCell ref="F25:F29"/>
    <mergeCell ref="G25:G29"/>
    <mergeCell ref="H25:H29"/>
    <mergeCell ref="I25:I29"/>
    <mergeCell ref="H49:H53"/>
    <mergeCell ref="I49:I53"/>
    <mergeCell ref="J49:J53"/>
    <mergeCell ref="K49:K53"/>
    <mergeCell ref="L49:L53"/>
    <mergeCell ref="M49:M53"/>
    <mergeCell ref="N49:N53"/>
    <mergeCell ref="C20:C24"/>
    <mergeCell ref="D20:D24"/>
    <mergeCell ref="M39:M43"/>
    <mergeCell ref="N39:N43"/>
    <mergeCell ref="L20:L24"/>
    <mergeCell ref="M20:M24"/>
    <mergeCell ref="N20:N24"/>
    <mergeCell ref="N54:N58"/>
    <mergeCell ref="A7:A9"/>
    <mergeCell ref="C8:C9"/>
    <mergeCell ref="D8:D9"/>
    <mergeCell ref="E8:E9"/>
    <mergeCell ref="F8:F9"/>
    <mergeCell ref="G8:G9"/>
    <mergeCell ref="G10:G14"/>
    <mergeCell ref="J15:J19"/>
    <mergeCell ref="K15:K19"/>
    <mergeCell ref="L15:L19"/>
    <mergeCell ref="M15:M19"/>
    <mergeCell ref="N15:N19"/>
    <mergeCell ref="O15:O19"/>
    <mergeCell ref="P15:P19"/>
    <mergeCell ref="E10:E14"/>
    <mergeCell ref="F10:F14"/>
    <mergeCell ref="E15:E19"/>
    <mergeCell ref="F15:F19"/>
    <mergeCell ref="G15:G19"/>
    <mergeCell ref="B15:B19"/>
    <mergeCell ref="A10:A23"/>
    <mergeCell ref="C15:C19"/>
    <mergeCell ref="D15:D19"/>
    <mergeCell ref="AE82:AE105"/>
    <mergeCell ref="AE107:AE111"/>
    <mergeCell ref="N59:N63"/>
    <mergeCell ref="O59:O63"/>
    <mergeCell ref="AE59:AE63"/>
    <mergeCell ref="AE64:AE68"/>
    <mergeCell ref="AE69:AE81"/>
    <mergeCell ref="A1:H1"/>
    <mergeCell ref="I1:P1"/>
    <mergeCell ref="Q1:AE1"/>
    <mergeCell ref="A2:H2"/>
    <mergeCell ref="I2:P2"/>
    <mergeCell ref="Q2:AE2"/>
    <mergeCell ref="A3:H3"/>
    <mergeCell ref="A4:H4"/>
    <mergeCell ref="I4:P4"/>
    <mergeCell ref="Q4:AE4"/>
    <mergeCell ref="B7:C7"/>
    <mergeCell ref="D7:H7"/>
    <mergeCell ref="I7:P7"/>
    <mergeCell ref="Q7:AE7"/>
    <mergeCell ref="L8:M8"/>
    <mergeCell ref="Q8:X8"/>
    <mergeCell ref="Y8:AA8"/>
    <mergeCell ref="AB8:AD8"/>
    <mergeCell ref="AE8:AE9"/>
    <mergeCell ref="H8:H9"/>
    <mergeCell ref="I8:I9"/>
    <mergeCell ref="J8:J9"/>
    <mergeCell ref="K8:K9"/>
    <mergeCell ref="N8:N9"/>
    <mergeCell ref="AE25:AE29"/>
    <mergeCell ref="I3:P3"/>
    <mergeCell ref="Q3:AE3"/>
    <mergeCell ref="B10:B14"/>
    <mergeCell ref="M10:M14"/>
    <mergeCell ref="N10:N14"/>
    <mergeCell ref="O10:O14"/>
    <mergeCell ref="P10:P14"/>
    <mergeCell ref="AE10:AE14"/>
    <mergeCell ref="AE15:AE19"/>
    <mergeCell ref="AE20:AE24"/>
    <mergeCell ref="C10:C14"/>
    <mergeCell ref="D10:D14"/>
    <mergeCell ref="H10:H14"/>
    <mergeCell ref="I10:I14"/>
    <mergeCell ref="J10:J14"/>
    <mergeCell ref="K10:K14"/>
    <mergeCell ref="L10:L14"/>
    <mergeCell ref="O8:O9"/>
    <mergeCell ref="P8:P9"/>
    <mergeCell ref="B8:B9"/>
    <mergeCell ref="H15:H19"/>
    <mergeCell ref="I15:I19"/>
    <mergeCell ref="E20:E24"/>
    <mergeCell ref="F20:F24"/>
    <mergeCell ref="G20:G24"/>
    <mergeCell ref="H20:H24"/>
    <mergeCell ref="I20:I24"/>
    <mergeCell ref="J20:J24"/>
    <mergeCell ref="K20:K24"/>
    <mergeCell ref="B20:B24"/>
    <mergeCell ref="O20:O24"/>
    <mergeCell ref="N69:N81"/>
    <mergeCell ref="O69:O81"/>
    <mergeCell ref="P69:P81"/>
    <mergeCell ref="E69:E81"/>
    <mergeCell ref="F69:F81"/>
    <mergeCell ref="G69:G81"/>
    <mergeCell ref="H69:H81"/>
    <mergeCell ref="I69:I81"/>
    <mergeCell ref="J69:J81"/>
    <mergeCell ref="K69:K81"/>
    <mergeCell ref="M82:M105"/>
    <mergeCell ref="N82:N105"/>
    <mergeCell ref="O82:O105"/>
    <mergeCell ref="D107:D111"/>
    <mergeCell ref="E107:E111"/>
    <mergeCell ref="F107:F111"/>
    <mergeCell ref="G107:G111"/>
    <mergeCell ref="G82:G105"/>
    <mergeCell ref="H82:H105"/>
    <mergeCell ref="I82:I105"/>
    <mergeCell ref="J82:J105"/>
    <mergeCell ref="K82:K105"/>
    <mergeCell ref="L82:L105"/>
    <mergeCell ref="L69:L81"/>
    <mergeCell ref="D82:D105"/>
    <mergeCell ref="E82:E105"/>
    <mergeCell ref="J59:J63"/>
    <mergeCell ref="K59:K63"/>
    <mergeCell ref="L59:L63"/>
    <mergeCell ref="B64:B68"/>
    <mergeCell ref="C64:C68"/>
    <mergeCell ref="G64:G68"/>
    <mergeCell ref="H64:H68"/>
    <mergeCell ref="I64:I68"/>
    <mergeCell ref="J64:J68"/>
    <mergeCell ref="K64:K68"/>
    <mergeCell ref="B54:B58"/>
    <mergeCell ref="C59:C63"/>
    <mergeCell ref="D59:D63"/>
    <mergeCell ref="E59:E63"/>
    <mergeCell ref="F59:F63"/>
    <mergeCell ref="M69:M81"/>
    <mergeCell ref="M59:M63"/>
    <mergeCell ref="J54:J58"/>
    <mergeCell ref="K54:K58"/>
    <mergeCell ref="L54:L58"/>
    <mergeCell ref="M54:M58"/>
    <mergeCell ref="B82:B105"/>
    <mergeCell ref="B112:B116"/>
    <mergeCell ref="C112:C116"/>
    <mergeCell ref="D112:D116"/>
    <mergeCell ref="F112:F116"/>
    <mergeCell ref="C117:C121"/>
    <mergeCell ref="D117:D121"/>
    <mergeCell ref="E117:E121"/>
    <mergeCell ref="F117:F121"/>
    <mergeCell ref="B334:B338"/>
    <mergeCell ref="C334:C338"/>
    <mergeCell ref="B69:B81"/>
    <mergeCell ref="A81:A105"/>
    <mergeCell ref="C69:C81"/>
    <mergeCell ref="D69:D81"/>
    <mergeCell ref="B49:B53"/>
    <mergeCell ref="C49:C53"/>
    <mergeCell ref="D49:D53"/>
    <mergeCell ref="E49:E53"/>
    <mergeCell ref="F49:F53"/>
    <mergeCell ref="C122:C126"/>
    <mergeCell ref="D122:D126"/>
    <mergeCell ref="E122:E126"/>
    <mergeCell ref="F122:F126"/>
    <mergeCell ref="B329:B333"/>
    <mergeCell ref="C329:C333"/>
    <mergeCell ref="B324:B328"/>
    <mergeCell ref="C82:C105"/>
    <mergeCell ref="E112:E116"/>
    <mergeCell ref="A24:A52"/>
    <mergeCell ref="A53:A80"/>
    <mergeCell ref="C127:C131"/>
    <mergeCell ref="B531:B535"/>
    <mergeCell ref="C531:C535"/>
    <mergeCell ref="B536:B540"/>
    <mergeCell ref="C536:C540"/>
    <mergeCell ref="D536:D540"/>
    <mergeCell ref="E536:E540"/>
    <mergeCell ref="F536:F540"/>
    <mergeCell ref="G59:G63"/>
    <mergeCell ref="H59:H63"/>
    <mergeCell ref="I59:I63"/>
    <mergeCell ref="I324:I328"/>
    <mergeCell ref="F64:F68"/>
    <mergeCell ref="B59:B63"/>
    <mergeCell ref="G117:G121"/>
    <mergeCell ref="I334:I338"/>
    <mergeCell ref="B117:B121"/>
    <mergeCell ref="B122:B126"/>
    <mergeCell ref="B127:B131"/>
    <mergeCell ref="B354:B358"/>
    <mergeCell ref="C354:C358"/>
    <mergeCell ref="E433:E437"/>
    <mergeCell ref="F433:F437"/>
    <mergeCell ref="G433:G437"/>
    <mergeCell ref="H433:H437"/>
    <mergeCell ref="I433:I437"/>
    <mergeCell ref="B526:B530"/>
    <mergeCell ref="H490:H494"/>
    <mergeCell ref="I490:I494"/>
    <mergeCell ref="B495:B499"/>
    <mergeCell ref="C495:C499"/>
    <mergeCell ref="D495:D499"/>
    <mergeCell ref="E495:E499"/>
    <mergeCell ref="A464:A488"/>
    <mergeCell ref="B484:B488"/>
    <mergeCell ref="B479:B483"/>
    <mergeCell ref="C479:C483"/>
    <mergeCell ref="C484:C488"/>
    <mergeCell ref="D484:D488"/>
    <mergeCell ref="E484:E488"/>
    <mergeCell ref="F484:F488"/>
    <mergeCell ref="G484:G488"/>
    <mergeCell ref="O484:O488"/>
    <mergeCell ref="P484:P488"/>
    <mergeCell ref="H484:H488"/>
    <mergeCell ref="I484:I488"/>
    <mergeCell ref="J484:J488"/>
    <mergeCell ref="K484:K488"/>
    <mergeCell ref="L484:L488"/>
    <mergeCell ref="M484:M488"/>
    <mergeCell ref="N484:N488"/>
    <mergeCell ref="M474:M478"/>
    <mergeCell ref="N474:N478"/>
    <mergeCell ref="O474:O478"/>
    <mergeCell ref="P474:P478"/>
    <mergeCell ref="O464:O468"/>
    <mergeCell ref="P464:P468"/>
    <mergeCell ref="N469:N473"/>
    <mergeCell ref="O469:O473"/>
    <mergeCell ref="P469:P473"/>
    <mergeCell ref="H464:H468"/>
    <mergeCell ref="B453:B457"/>
    <mergeCell ref="B458:B462"/>
    <mergeCell ref="B469:B473"/>
    <mergeCell ref="B474:B478"/>
    <mergeCell ref="C474:C478"/>
    <mergeCell ref="D474:D478"/>
    <mergeCell ref="E474:E478"/>
    <mergeCell ref="F474:F478"/>
    <mergeCell ref="G474:G478"/>
    <mergeCell ref="K479:K483"/>
    <mergeCell ref="L479:L483"/>
    <mergeCell ref="M479:M483"/>
    <mergeCell ref="N479:N483"/>
    <mergeCell ref="O479:O483"/>
    <mergeCell ref="P479:P483"/>
    <mergeCell ref="D479:D483"/>
    <mergeCell ref="E479:E483"/>
    <mergeCell ref="F479:F483"/>
    <mergeCell ref="G479:G483"/>
    <mergeCell ref="H479:H483"/>
    <mergeCell ref="I479:I483"/>
    <mergeCell ref="J479:J483"/>
    <mergeCell ref="J474:J478"/>
    <mergeCell ref="K474:K478"/>
    <mergeCell ref="L474:L478"/>
    <mergeCell ref="C469:C473"/>
    <mergeCell ref="D469:D473"/>
    <mergeCell ref="M593:M597"/>
    <mergeCell ref="N593:N597"/>
    <mergeCell ref="O593:O597"/>
    <mergeCell ref="P593:P597"/>
    <mergeCell ref="B593:B597"/>
    <mergeCell ref="C593:C597"/>
    <mergeCell ref="H593:H597"/>
    <mergeCell ref="I593:I597"/>
    <mergeCell ref="J593:J597"/>
    <mergeCell ref="K593:K597"/>
    <mergeCell ref="L593:L597"/>
    <mergeCell ref="D593:D597"/>
    <mergeCell ref="E593:E597"/>
    <mergeCell ref="F593:F597"/>
    <mergeCell ref="G593:G597"/>
    <mergeCell ref="B583:B587"/>
    <mergeCell ref="C583:C587"/>
    <mergeCell ref="D578:D582"/>
    <mergeCell ref="E578:E582"/>
    <mergeCell ref="O583:O587"/>
    <mergeCell ref="P583:P587"/>
    <mergeCell ref="O588:O592"/>
    <mergeCell ref="P588:P592"/>
    <mergeCell ref="H583:H587"/>
    <mergeCell ref="I583:I587"/>
    <mergeCell ref="J583:J587"/>
    <mergeCell ref="K583:K587"/>
    <mergeCell ref="L583:L587"/>
    <mergeCell ref="M583:M587"/>
    <mergeCell ref="N583:N587"/>
    <mergeCell ref="B588:B592"/>
    <mergeCell ref="C588:C592"/>
    <mergeCell ref="D588:D592"/>
    <mergeCell ref="E588:E592"/>
    <mergeCell ref="O578:O582"/>
    <mergeCell ref="P578:P582"/>
    <mergeCell ref="C552:C556"/>
    <mergeCell ref="D552:D556"/>
    <mergeCell ref="C557:C561"/>
    <mergeCell ref="D557:D561"/>
    <mergeCell ref="E557:E561"/>
    <mergeCell ref="F557:F561"/>
    <mergeCell ref="G557:G561"/>
    <mergeCell ref="E562:E566"/>
    <mergeCell ref="F562:F566"/>
    <mergeCell ref="G562:G566"/>
    <mergeCell ref="H562:H566"/>
    <mergeCell ref="I562:I566"/>
    <mergeCell ref="B552:B556"/>
    <mergeCell ref="B557:B561"/>
    <mergeCell ref="B562:B566"/>
    <mergeCell ref="B567:B571"/>
    <mergeCell ref="C567:C571"/>
    <mergeCell ref="C562:C566"/>
    <mergeCell ref="D562:D566"/>
    <mergeCell ref="B573:B577"/>
    <mergeCell ref="C573:C577"/>
    <mergeCell ref="D573:D577"/>
    <mergeCell ref="E573:E577"/>
    <mergeCell ref="F573:F577"/>
    <mergeCell ref="G573:G577"/>
    <mergeCell ref="M588:M592"/>
    <mergeCell ref="N588:N592"/>
    <mergeCell ref="F588:F592"/>
    <mergeCell ref="G588:G592"/>
    <mergeCell ref="H588:H592"/>
    <mergeCell ref="I588:I592"/>
    <mergeCell ref="J588:J592"/>
    <mergeCell ref="K588:K592"/>
    <mergeCell ref="L588:L592"/>
    <mergeCell ref="D583:D587"/>
    <mergeCell ref="E583:E587"/>
    <mergeCell ref="F583:F587"/>
    <mergeCell ref="G583:G587"/>
    <mergeCell ref="M578:M582"/>
    <mergeCell ref="N578:N582"/>
    <mergeCell ref="F578:F582"/>
    <mergeCell ref="G578:G582"/>
    <mergeCell ref="H578:H582"/>
    <mergeCell ref="I578:I582"/>
    <mergeCell ref="J578:J582"/>
    <mergeCell ref="K578:K582"/>
    <mergeCell ref="L578:L582"/>
    <mergeCell ref="B578:B582"/>
    <mergeCell ref="C578:C582"/>
    <mergeCell ref="H573:H577"/>
    <mergeCell ref="I573:I577"/>
    <mergeCell ref="J573:J577"/>
    <mergeCell ref="K573:K577"/>
    <mergeCell ref="L573:L577"/>
    <mergeCell ref="M573:M577"/>
    <mergeCell ref="N573:N577"/>
    <mergeCell ref="H557:H561"/>
    <mergeCell ref="I557:I561"/>
    <mergeCell ref="J557:J561"/>
    <mergeCell ref="K557:K561"/>
    <mergeCell ref="L557:L561"/>
    <mergeCell ref="M557:M561"/>
    <mergeCell ref="N557:N561"/>
    <mergeCell ref="J562:J566"/>
    <mergeCell ref="K562:K566"/>
    <mergeCell ref="L562:L566"/>
    <mergeCell ref="M562:M566"/>
    <mergeCell ref="N562:N566"/>
    <mergeCell ref="K567:K571"/>
    <mergeCell ref="L567:L571"/>
    <mergeCell ref="M567:M571"/>
    <mergeCell ref="N567:N571"/>
    <mergeCell ref="O567:O571"/>
    <mergeCell ref="P567:P571"/>
    <mergeCell ref="D567:D571"/>
    <mergeCell ref="E567:E571"/>
    <mergeCell ref="F567:F571"/>
    <mergeCell ref="G567:G571"/>
    <mergeCell ref="H567:H571"/>
    <mergeCell ref="I567:I571"/>
    <mergeCell ref="J567:J571"/>
    <mergeCell ref="L552:L556"/>
    <mergeCell ref="M552:M556"/>
    <mergeCell ref="N552:N556"/>
    <mergeCell ref="O552:O556"/>
    <mergeCell ref="P552:P556"/>
    <mergeCell ref="E552:E556"/>
    <mergeCell ref="F552:F556"/>
    <mergeCell ref="G552:G556"/>
    <mergeCell ref="H552:H556"/>
    <mergeCell ref="I552:I556"/>
    <mergeCell ref="J552:J556"/>
    <mergeCell ref="K552:K556"/>
    <mergeCell ref="O557:O561"/>
    <mergeCell ref="P557:P561"/>
    <mergeCell ref="L547:L551"/>
    <mergeCell ref="M547:M551"/>
    <mergeCell ref="N547:N551"/>
    <mergeCell ref="O547:O551"/>
    <mergeCell ref="P547:P551"/>
    <mergeCell ref="B547:B551"/>
    <mergeCell ref="C547:C551"/>
    <mergeCell ref="G547:G551"/>
    <mergeCell ref="H547:H551"/>
    <mergeCell ref="I547:I551"/>
    <mergeCell ref="J547:J551"/>
    <mergeCell ref="K547:K551"/>
    <mergeCell ref="B542:B546"/>
    <mergeCell ref="D547:D551"/>
    <mergeCell ref="E547:E551"/>
    <mergeCell ref="N542:N546"/>
    <mergeCell ref="O542:O546"/>
    <mergeCell ref="G542:G546"/>
    <mergeCell ref="H542:H546"/>
    <mergeCell ref="I542:I546"/>
    <mergeCell ref="J542:J546"/>
    <mergeCell ref="K542:K546"/>
    <mergeCell ref="L542:L546"/>
    <mergeCell ref="C542:C546"/>
    <mergeCell ref="D542:D546"/>
    <mergeCell ref="E542:E546"/>
    <mergeCell ref="F542:F546"/>
    <mergeCell ref="F547:F551"/>
    <mergeCell ref="C433:C437"/>
    <mergeCell ref="C438:C442"/>
    <mergeCell ref="D438:D442"/>
    <mergeCell ref="C443:C447"/>
    <mergeCell ref="D443:D447"/>
    <mergeCell ref="C448:C452"/>
    <mergeCell ref="F443:F447"/>
    <mergeCell ref="G443:G447"/>
    <mergeCell ref="H443:H447"/>
    <mergeCell ref="I443:I447"/>
    <mergeCell ref="J443:J447"/>
    <mergeCell ref="K443:K447"/>
    <mergeCell ref="P536:P540"/>
    <mergeCell ref="P542:P546"/>
    <mergeCell ref="G536:G540"/>
    <mergeCell ref="H536:H540"/>
    <mergeCell ref="I536:I540"/>
    <mergeCell ref="J536:J540"/>
    <mergeCell ref="K536:K540"/>
    <mergeCell ref="L536:L540"/>
    <mergeCell ref="M536:M540"/>
    <mergeCell ref="P453:P457"/>
    <mergeCell ref="C453:C457"/>
    <mergeCell ref="D453:D457"/>
    <mergeCell ref="E453:E457"/>
    <mergeCell ref="F453:F457"/>
    <mergeCell ref="J469:J473"/>
    <mergeCell ref="K469:K473"/>
    <mergeCell ref="H474:H478"/>
    <mergeCell ref="I464:I468"/>
    <mergeCell ref="J464:J468"/>
    <mergeCell ref="K464:K468"/>
    <mergeCell ref="D531:D535"/>
    <mergeCell ref="E531:E535"/>
    <mergeCell ref="F531:F535"/>
    <mergeCell ref="G531:G535"/>
    <mergeCell ref="H531:H535"/>
    <mergeCell ref="I531:I535"/>
    <mergeCell ref="J531:J535"/>
    <mergeCell ref="I474:I478"/>
    <mergeCell ref="O458:O462"/>
    <mergeCell ref="P458:P462"/>
    <mergeCell ref="H458:H462"/>
    <mergeCell ref="I458:I462"/>
    <mergeCell ref="J458:J462"/>
    <mergeCell ref="K458:K462"/>
    <mergeCell ref="L458:L462"/>
    <mergeCell ref="M458:M462"/>
    <mergeCell ref="N458:N462"/>
    <mergeCell ref="M464:M468"/>
    <mergeCell ref="N464:N468"/>
    <mergeCell ref="F495:F499"/>
    <mergeCell ref="L464:L468"/>
    <mergeCell ref="I495:I499"/>
    <mergeCell ref="J495:J499"/>
    <mergeCell ref="K495:K499"/>
    <mergeCell ref="L495:L499"/>
    <mergeCell ref="N409:N413"/>
    <mergeCell ref="O409:O413"/>
    <mergeCell ref="P409:P413"/>
    <mergeCell ref="D409:D413"/>
    <mergeCell ref="E409:E413"/>
    <mergeCell ref="F409:F413"/>
    <mergeCell ref="G409:G413"/>
    <mergeCell ref="H409:H413"/>
    <mergeCell ref="I409:I413"/>
    <mergeCell ref="M542:M546"/>
    <mergeCell ref="K526:K530"/>
    <mergeCell ref="L526:L530"/>
    <mergeCell ref="M526:M530"/>
    <mergeCell ref="N526:N530"/>
    <mergeCell ref="O526:O530"/>
    <mergeCell ref="N536:N540"/>
    <mergeCell ref="O536:O540"/>
    <mergeCell ref="L469:L473"/>
    <mergeCell ref="M469:M473"/>
    <mergeCell ref="E469:E473"/>
    <mergeCell ref="F469:F473"/>
    <mergeCell ref="G469:G473"/>
    <mergeCell ref="H469:H473"/>
    <mergeCell ref="I469:I473"/>
    <mergeCell ref="K414:K416"/>
    <mergeCell ref="L414:L416"/>
    <mergeCell ref="M414:M416"/>
    <mergeCell ref="N414:N416"/>
    <mergeCell ref="O414:O416"/>
    <mergeCell ref="D414:D416"/>
    <mergeCell ref="E414:E416"/>
    <mergeCell ref="F414:F416"/>
    <mergeCell ref="N400:N404"/>
    <mergeCell ref="O400:O404"/>
    <mergeCell ref="P400:P404"/>
    <mergeCell ref="B400:B404"/>
    <mergeCell ref="C400:C404"/>
    <mergeCell ref="D400:D404"/>
    <mergeCell ref="E400:E404"/>
    <mergeCell ref="F400:F404"/>
    <mergeCell ref="G400:G404"/>
    <mergeCell ref="H400:H404"/>
    <mergeCell ref="B390:B394"/>
    <mergeCell ref="C390:C394"/>
    <mergeCell ref="D390:D394"/>
    <mergeCell ref="E390:E394"/>
    <mergeCell ref="B428:B432"/>
    <mergeCell ref="B433:B437"/>
    <mergeCell ref="I417:I421"/>
    <mergeCell ref="J417:J421"/>
    <mergeCell ref="K417:K421"/>
    <mergeCell ref="L417:L421"/>
    <mergeCell ref="M417:M421"/>
    <mergeCell ref="M405:M408"/>
    <mergeCell ref="N405:N408"/>
    <mergeCell ref="O405:O408"/>
    <mergeCell ref="P405:P408"/>
    <mergeCell ref="F405:F408"/>
    <mergeCell ref="G405:G408"/>
    <mergeCell ref="H405:H408"/>
    <mergeCell ref="I405:I408"/>
    <mergeCell ref="J405:J408"/>
    <mergeCell ref="K405:K408"/>
    <mergeCell ref="L405:L408"/>
    <mergeCell ref="N385:N389"/>
    <mergeCell ref="O385:O389"/>
    <mergeCell ref="P385:P389"/>
    <mergeCell ref="B385:B389"/>
    <mergeCell ref="C385:C389"/>
    <mergeCell ref="D385:D389"/>
    <mergeCell ref="E385:E389"/>
    <mergeCell ref="F385:F389"/>
    <mergeCell ref="G385:G389"/>
    <mergeCell ref="H385:H389"/>
    <mergeCell ref="F380:F384"/>
    <mergeCell ref="G380:G384"/>
    <mergeCell ref="D380:D384"/>
    <mergeCell ref="E380:E384"/>
    <mergeCell ref="A388:A403"/>
    <mergeCell ref="B375:B379"/>
    <mergeCell ref="C375:C379"/>
    <mergeCell ref="D375:D379"/>
    <mergeCell ref="E375:E379"/>
    <mergeCell ref="M380:M384"/>
    <mergeCell ref="L390:L394"/>
    <mergeCell ref="M390:M394"/>
    <mergeCell ref="N390:N394"/>
    <mergeCell ref="O390:O394"/>
    <mergeCell ref="P390:P394"/>
    <mergeCell ref="M395:M399"/>
    <mergeCell ref="P395:P399"/>
    <mergeCell ref="I400:I404"/>
    <mergeCell ref="J400:J404"/>
    <mergeCell ref="K400:K404"/>
    <mergeCell ref="L400:L404"/>
    <mergeCell ref="M400:M404"/>
    <mergeCell ref="N380:N384"/>
    <mergeCell ref="O380:O384"/>
    <mergeCell ref="P380:P384"/>
    <mergeCell ref="B380:B384"/>
    <mergeCell ref="C380:C384"/>
    <mergeCell ref="H380:H384"/>
    <mergeCell ref="I380:I384"/>
    <mergeCell ref="J380:J384"/>
    <mergeCell ref="K380:K384"/>
    <mergeCell ref="L380:L384"/>
    <mergeCell ref="K395:K399"/>
    <mergeCell ref="L395:L399"/>
    <mergeCell ref="D395:D399"/>
    <mergeCell ref="E395:E399"/>
    <mergeCell ref="F395:F399"/>
    <mergeCell ref="G395:G399"/>
    <mergeCell ref="H395:H399"/>
    <mergeCell ref="I395:I399"/>
    <mergeCell ref="J395:J399"/>
    <mergeCell ref="F390:F394"/>
    <mergeCell ref="G390:G394"/>
    <mergeCell ref="H390:H394"/>
    <mergeCell ref="I390:I394"/>
    <mergeCell ref="J390:J394"/>
    <mergeCell ref="N395:N399"/>
    <mergeCell ref="O395:O399"/>
    <mergeCell ref="K390:K394"/>
    <mergeCell ref="I385:I389"/>
    <mergeCell ref="J385:J389"/>
    <mergeCell ref="K385:K389"/>
    <mergeCell ref="L385:L389"/>
    <mergeCell ref="M385:M389"/>
    <mergeCell ref="B339:B343"/>
    <mergeCell ref="B349:B353"/>
    <mergeCell ref="A321:A335"/>
    <mergeCell ref="A336:A347"/>
    <mergeCell ref="C339:C343"/>
    <mergeCell ref="D339:D343"/>
    <mergeCell ref="E339:E343"/>
    <mergeCell ref="F339:F343"/>
    <mergeCell ref="F354:F358"/>
    <mergeCell ref="O359:O363"/>
    <mergeCell ref="P359:P363"/>
    <mergeCell ref="O364:O368"/>
    <mergeCell ref="P364:P368"/>
    <mergeCell ref="H359:H363"/>
    <mergeCell ref="I359:I363"/>
    <mergeCell ref="J359:J363"/>
    <mergeCell ref="K359:K363"/>
    <mergeCell ref="L359:L363"/>
    <mergeCell ref="M359:M363"/>
    <mergeCell ref="N359:N363"/>
    <mergeCell ref="B364:B368"/>
    <mergeCell ref="C364:C368"/>
    <mergeCell ref="D364:D368"/>
    <mergeCell ref="E364:E368"/>
    <mergeCell ref="A348:A368"/>
    <mergeCell ref="B359:B363"/>
    <mergeCell ref="C359:C363"/>
    <mergeCell ref="D359:D363"/>
    <mergeCell ref="E359:E363"/>
    <mergeCell ref="F359:F363"/>
    <mergeCell ref="G359:G363"/>
    <mergeCell ref="M364:M368"/>
    <mergeCell ref="L409:L413"/>
    <mergeCell ref="M409:M413"/>
    <mergeCell ref="B414:B416"/>
    <mergeCell ref="C414:C416"/>
    <mergeCell ref="G414:G416"/>
    <mergeCell ref="I414:I416"/>
    <mergeCell ref="J414:J416"/>
    <mergeCell ref="A428:A436"/>
    <mergeCell ref="A437:A462"/>
    <mergeCell ref="A516:A540"/>
    <mergeCell ref="A542:A559"/>
    <mergeCell ref="A560:A571"/>
    <mergeCell ref="A573:A583"/>
    <mergeCell ref="A584:A597"/>
    <mergeCell ref="A370:A387"/>
    <mergeCell ref="B370:B374"/>
    <mergeCell ref="C370:C374"/>
    <mergeCell ref="D370:D374"/>
    <mergeCell ref="E370:E374"/>
    <mergeCell ref="F370:F374"/>
    <mergeCell ref="G370:G374"/>
    <mergeCell ref="B409:B413"/>
    <mergeCell ref="C409:C413"/>
    <mergeCell ref="K409:K413"/>
    <mergeCell ref="L443:L447"/>
    <mergeCell ref="M443:M447"/>
    <mergeCell ref="E443:E447"/>
    <mergeCell ref="K531:K535"/>
    <mergeCell ref="L531:L535"/>
    <mergeCell ref="M531:M535"/>
    <mergeCell ref="I453:I457"/>
    <mergeCell ref="J453:J457"/>
  </mergeCells>
  <dataValidations count="5">
    <dataValidation type="list" allowBlank="1" showErrorMessage="1" sqref="D15 D20 D25 D30 D39 D44 D49 D54 D59 D64 D69 D82 D112 D117 D122 D127 D132 D319 D324 D329 D334 D339 D344 D349 D354 D359 D364 D433 D438 D443 D448 D453 D458 D469 D474 D479 D484 D490 D495 D500 D505 D510 D542 D547 D557 D562 D567 D578 D583 D588 D593">
      <formula1>INDIRECT($F15)</formula1>
    </dataValidation>
    <dataValidation type="list" allowBlank="1" showErrorMessage="1" sqref="E15 E20 E25 E30 E39 E44 E49 E54 E59 E64 E69 E82 E112 E117 E122 E127 E132 E319 E324 E329 E334 E339 E344 E349 E354 E359 E364 E433 E438 E443 E448 E453 E458 E469 E474 E479 E484 E490 E495 E500 E505 E510 E542 E547 E557 E562 E567 E578 E583 E588 E593">
      <formula1>INDIRECT($D15)</formula1>
    </dataValidation>
    <dataValidation type="list" allowBlank="1" showInputMessage="1" showErrorMessage="1" prompt="Orientación: - Escoja un Lineamiento Estratégico de la lista despegable." sqref="E10 E107 E428 E464 E516 E521 E526 E531 E536 E552 E573">
      <formula1>INDIRECT($D10)</formula1>
    </dataValidation>
    <dataValidation type="list" allowBlank="1" showInputMessage="1" showErrorMessage="1" prompt="Orientación: - Escoja un Eje Estratégico de la lista despegable." sqref="D10 D107 D428 D464 D516 D521 D526 D531 D536 D552 D573">
      <formula1>INDIRECT($F10)</formula1>
    </dataValidation>
    <dataValidation type="decimal" allowBlank="1" showInputMessage="1" showErrorMessage="1" prompt="DPLAN - Sólo debe ingresar valores, NO porcentajes." sqref="L10:M10 L30:M30 L39:M39 L49:M49 L54:M54 L64:M64 L69:M69 L82:M82 L107:M107 L127:M127 L132:M132 L147:M147 L167:M167 L183:M183 L199:M199 L215:M215 L231:M231 L247:M247 L252:M252 L257:M257 L262:M262 L278:M278 L294:M294 L310:M316 L319:M319 L329:M329 L334:M334 L344:M344 L349:M349 L354:M354 L359:M359 L364:M364 L428:M428 L448:M448 L453:M453 L464:M464 L490:M490 L516:M516 L521:M521 L526:M526 L531:M531 L536:M536 L542:M542 L547:M547 L552:M552 L557:M557 L562:M562 L567:M567 L573:M573">
      <formula1>0</formula1>
      <formula2>1000000</formula2>
    </dataValidation>
  </dataValidations>
  <printOptions horizontalCentered="1"/>
  <pageMargins left="0" right="0" top="0.78740157480314965" bottom="0.35433070866141736" header="0" footer="0"/>
  <pageSetup paperSize="9" scale="70" pageOrder="overThenDown" orientation="landscape" r:id="rId1"/>
  <headerFooter>
    <oddHeader>&amp;L&amp;"Britannic Bold,Normal"&amp;12&amp;K002060POA 2022 conforme a la Reforma Presupuestaria N° 008/2022&amp;"-,Normal"&amp;11&amp;K01+000
&amp;"Cambria,Cursiva"&amp;12&amp;K0070C0Facultad de Ciencias Químicas y de la Salud&amp;C&amp;"Century Schoolbook,Normal"&amp;12&amp;K002060&amp;P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14:formula1>
            <xm:f>PEDI!Q$3:Q$6</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6"/>
  </sheetPr>
  <dimension ref="A1:C1000"/>
  <sheetViews>
    <sheetView showGridLines="0" workbookViewId="0"/>
  </sheetViews>
  <sheetFormatPr baseColWidth="10" defaultColWidth="14.42578125" defaultRowHeight="15" customHeight="1" x14ac:dyDescent="0.25"/>
  <cols>
    <col min="1" max="1" width="26.5703125" customWidth="1"/>
    <col min="2" max="2" width="38.5703125" customWidth="1"/>
    <col min="3" max="3" width="38.85546875" customWidth="1"/>
    <col min="4" max="26" width="10.7109375" customWidth="1"/>
  </cols>
  <sheetData>
    <row r="1" spans="1:3" ht="22.5" x14ac:dyDescent="0.25">
      <c r="A1" s="567" t="s">
        <v>873</v>
      </c>
      <c r="B1" s="568"/>
      <c r="C1" s="568"/>
    </row>
    <row r="2" spans="1:3" ht="25.5" x14ac:dyDescent="0.25">
      <c r="A2" s="246" t="s">
        <v>874</v>
      </c>
      <c r="B2" s="247" t="s">
        <v>875</v>
      </c>
      <c r="C2" s="247" t="s">
        <v>876</v>
      </c>
    </row>
    <row r="3" spans="1:3" ht="72" customHeight="1" x14ac:dyDescent="0.25">
      <c r="A3" s="248" t="s">
        <v>50</v>
      </c>
      <c r="B3" s="249" t="s">
        <v>46</v>
      </c>
      <c r="C3" s="248" t="s">
        <v>47</v>
      </c>
    </row>
    <row r="4" spans="1:3" ht="59.25" customHeight="1" x14ac:dyDescent="0.25">
      <c r="A4" s="250" t="s">
        <v>193</v>
      </c>
      <c r="B4" s="251" t="s">
        <v>189</v>
      </c>
      <c r="C4" s="250" t="s">
        <v>190</v>
      </c>
    </row>
    <row r="5" spans="1:3" ht="60" customHeight="1" x14ac:dyDescent="0.25">
      <c r="A5" s="250" t="s">
        <v>877</v>
      </c>
      <c r="B5" s="251" t="s">
        <v>189</v>
      </c>
      <c r="C5" s="250" t="s">
        <v>878</v>
      </c>
    </row>
    <row r="6" spans="1:3" ht="70.5" customHeight="1" x14ac:dyDescent="0.25">
      <c r="A6" s="250" t="s">
        <v>879</v>
      </c>
      <c r="B6" s="251" t="s">
        <v>189</v>
      </c>
      <c r="C6" s="250" t="s">
        <v>880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C1"/>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Z1000"/>
  <sheetViews>
    <sheetView showGridLines="0" workbookViewId="0"/>
  </sheetViews>
  <sheetFormatPr baseColWidth="10" defaultColWidth="14.42578125" defaultRowHeight="15" customHeight="1" x14ac:dyDescent="0.25"/>
  <cols>
    <col min="1" max="1" width="5.140625" customWidth="1"/>
    <col min="2" max="2" width="32.140625" customWidth="1"/>
    <col min="3" max="3" width="22.5703125" customWidth="1"/>
    <col min="4" max="4" width="37.85546875" customWidth="1"/>
    <col min="5" max="5" width="22.5703125" customWidth="1"/>
    <col min="6" max="6" width="16.5703125" customWidth="1"/>
    <col min="7" max="7" width="18.7109375" customWidth="1"/>
    <col min="8" max="26" width="10.7109375" customWidth="1"/>
  </cols>
  <sheetData>
    <row r="1" spans="1:26" x14ac:dyDescent="0.25">
      <c r="A1" s="569" t="s">
        <v>881</v>
      </c>
      <c r="B1" s="474"/>
      <c r="C1" s="474"/>
      <c r="D1" s="474"/>
      <c r="E1" s="474"/>
      <c r="F1" s="474"/>
      <c r="G1" s="474"/>
      <c r="H1" s="131"/>
      <c r="I1" s="131"/>
      <c r="J1" s="131"/>
      <c r="K1" s="131"/>
      <c r="L1" s="131"/>
      <c r="M1" s="131"/>
      <c r="N1" s="131"/>
      <c r="O1" s="131"/>
      <c r="P1" s="131"/>
      <c r="Q1" s="131"/>
      <c r="R1" s="131"/>
      <c r="S1" s="131"/>
      <c r="T1" s="131"/>
      <c r="U1" s="131"/>
      <c r="V1" s="131"/>
      <c r="W1" s="131"/>
      <c r="X1" s="131"/>
      <c r="Y1" s="131"/>
      <c r="Z1" s="131"/>
    </row>
    <row r="2" spans="1:26" x14ac:dyDescent="0.2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row>
    <row r="3" spans="1:26" ht="30.75" customHeight="1" x14ac:dyDescent="0.25">
      <c r="A3" s="252" t="s">
        <v>882</v>
      </c>
      <c r="B3" s="253" t="s">
        <v>883</v>
      </c>
      <c r="C3" s="253" t="s">
        <v>884</v>
      </c>
      <c r="D3" s="253" t="s">
        <v>885</v>
      </c>
      <c r="E3" s="253" t="s">
        <v>886</v>
      </c>
      <c r="F3" s="253" t="s">
        <v>887</v>
      </c>
      <c r="G3" s="253" t="s">
        <v>888</v>
      </c>
      <c r="H3" s="131"/>
      <c r="I3" s="131"/>
      <c r="J3" s="131"/>
      <c r="K3" s="131"/>
      <c r="L3" s="131"/>
      <c r="M3" s="131"/>
      <c r="N3" s="131"/>
      <c r="O3" s="131"/>
      <c r="P3" s="131"/>
      <c r="Q3" s="131"/>
      <c r="R3" s="131"/>
      <c r="S3" s="131"/>
      <c r="T3" s="131"/>
      <c r="U3" s="131"/>
      <c r="V3" s="131"/>
      <c r="W3" s="131"/>
      <c r="X3" s="131"/>
      <c r="Y3" s="131"/>
      <c r="Z3" s="131"/>
    </row>
    <row r="4" spans="1:26" ht="60" customHeight="1" x14ac:dyDescent="0.25">
      <c r="A4" s="570">
        <v>1</v>
      </c>
      <c r="B4" s="254" t="s">
        <v>889</v>
      </c>
      <c r="C4" s="572" t="s">
        <v>890</v>
      </c>
      <c r="D4" s="572" t="s">
        <v>891</v>
      </c>
      <c r="E4" s="572" t="s">
        <v>892</v>
      </c>
      <c r="F4" s="572" t="s">
        <v>893</v>
      </c>
      <c r="G4" s="572" t="s">
        <v>894</v>
      </c>
      <c r="H4" s="131"/>
      <c r="I4" s="131"/>
      <c r="J4" s="131"/>
      <c r="K4" s="131"/>
      <c r="L4" s="131"/>
      <c r="M4" s="131"/>
      <c r="N4" s="131"/>
      <c r="O4" s="131"/>
      <c r="P4" s="131"/>
      <c r="Q4" s="131"/>
      <c r="R4" s="131"/>
      <c r="S4" s="131"/>
      <c r="T4" s="131"/>
      <c r="U4" s="131"/>
      <c r="V4" s="131"/>
      <c r="W4" s="131"/>
      <c r="X4" s="131"/>
      <c r="Y4" s="131"/>
      <c r="Z4" s="131"/>
    </row>
    <row r="5" spans="1:26" ht="83.25" customHeight="1" x14ac:dyDescent="0.25">
      <c r="A5" s="571"/>
      <c r="B5" s="254" t="s">
        <v>895</v>
      </c>
      <c r="C5" s="571"/>
      <c r="D5" s="571"/>
      <c r="E5" s="571"/>
      <c r="F5" s="571"/>
      <c r="G5" s="571"/>
      <c r="H5" s="131"/>
      <c r="I5" s="131"/>
      <c r="J5" s="131"/>
      <c r="K5" s="131"/>
      <c r="L5" s="131"/>
      <c r="M5" s="131"/>
      <c r="N5" s="131"/>
      <c r="O5" s="131"/>
      <c r="P5" s="131"/>
      <c r="Q5" s="131"/>
      <c r="R5" s="131"/>
      <c r="S5" s="131"/>
      <c r="T5" s="131"/>
      <c r="U5" s="131"/>
      <c r="V5" s="131"/>
      <c r="W5" s="131"/>
      <c r="X5" s="131"/>
      <c r="Y5" s="131"/>
      <c r="Z5" s="131"/>
    </row>
    <row r="6" spans="1:26" ht="75" customHeight="1" x14ac:dyDescent="0.25">
      <c r="A6" s="570">
        <v>2</v>
      </c>
      <c r="B6" s="572" t="s">
        <v>896</v>
      </c>
      <c r="C6" s="254" t="s">
        <v>897</v>
      </c>
      <c r="D6" s="254" t="s">
        <v>898</v>
      </c>
      <c r="E6" s="572" t="s">
        <v>899</v>
      </c>
      <c r="F6" s="572" t="s">
        <v>5</v>
      </c>
      <c r="G6" s="572" t="s">
        <v>900</v>
      </c>
      <c r="H6" s="131"/>
      <c r="I6" s="131"/>
      <c r="J6" s="131"/>
      <c r="K6" s="131"/>
      <c r="L6" s="131"/>
      <c r="M6" s="131"/>
      <c r="N6" s="131"/>
      <c r="O6" s="131"/>
      <c r="P6" s="131"/>
      <c r="Q6" s="131"/>
      <c r="R6" s="131"/>
      <c r="S6" s="131"/>
      <c r="T6" s="131"/>
      <c r="U6" s="131"/>
      <c r="V6" s="131"/>
      <c r="W6" s="131"/>
      <c r="X6" s="131"/>
      <c r="Y6" s="131"/>
      <c r="Z6" s="131"/>
    </row>
    <row r="7" spans="1:26" ht="75" customHeight="1" x14ac:dyDescent="0.25">
      <c r="A7" s="573"/>
      <c r="B7" s="571"/>
      <c r="C7" s="254" t="s">
        <v>901</v>
      </c>
      <c r="D7" s="254" t="s">
        <v>902</v>
      </c>
      <c r="E7" s="573"/>
      <c r="F7" s="573"/>
      <c r="G7" s="573"/>
      <c r="H7" s="131"/>
      <c r="I7" s="131"/>
      <c r="J7" s="131"/>
      <c r="K7" s="131"/>
      <c r="L7" s="131"/>
      <c r="M7" s="131"/>
      <c r="N7" s="131"/>
      <c r="O7" s="131"/>
      <c r="P7" s="131"/>
      <c r="Q7" s="131"/>
      <c r="R7" s="131"/>
      <c r="S7" s="131"/>
      <c r="T7" s="131"/>
      <c r="U7" s="131"/>
      <c r="V7" s="131"/>
      <c r="W7" s="131"/>
      <c r="X7" s="131"/>
      <c r="Y7" s="131"/>
      <c r="Z7" s="131"/>
    </row>
    <row r="8" spans="1:26" ht="75" customHeight="1" x14ac:dyDescent="0.25">
      <c r="A8" s="573"/>
      <c r="B8" s="572" t="s">
        <v>889</v>
      </c>
      <c r="C8" s="254" t="s">
        <v>897</v>
      </c>
      <c r="D8" s="254" t="s">
        <v>898</v>
      </c>
      <c r="E8" s="573"/>
      <c r="F8" s="573"/>
      <c r="G8" s="573"/>
      <c r="H8" s="131"/>
      <c r="I8" s="131"/>
      <c r="J8" s="131"/>
      <c r="K8" s="131"/>
      <c r="L8" s="131"/>
      <c r="M8" s="131"/>
      <c r="N8" s="131"/>
      <c r="O8" s="131"/>
      <c r="P8" s="131"/>
      <c r="Q8" s="131"/>
      <c r="R8" s="131"/>
      <c r="S8" s="131"/>
      <c r="T8" s="131"/>
      <c r="U8" s="131"/>
      <c r="V8" s="131"/>
      <c r="W8" s="131"/>
      <c r="X8" s="131"/>
      <c r="Y8" s="131"/>
      <c r="Z8" s="131"/>
    </row>
    <row r="9" spans="1:26" ht="75" customHeight="1" x14ac:dyDescent="0.25">
      <c r="A9" s="573"/>
      <c r="B9" s="571"/>
      <c r="C9" s="254" t="s">
        <v>901</v>
      </c>
      <c r="D9" s="254" t="s">
        <v>902</v>
      </c>
      <c r="E9" s="573"/>
      <c r="F9" s="573"/>
      <c r="G9" s="573"/>
      <c r="H9" s="131"/>
      <c r="I9" s="131"/>
      <c r="J9" s="131"/>
      <c r="K9" s="131"/>
      <c r="L9" s="131"/>
      <c r="M9" s="131"/>
      <c r="N9" s="131"/>
      <c r="O9" s="131"/>
      <c r="P9" s="131"/>
      <c r="Q9" s="131"/>
      <c r="R9" s="131"/>
      <c r="S9" s="131"/>
      <c r="T9" s="131"/>
      <c r="U9" s="131"/>
      <c r="V9" s="131"/>
      <c r="W9" s="131"/>
      <c r="X9" s="131"/>
      <c r="Y9" s="131"/>
      <c r="Z9" s="131"/>
    </row>
    <row r="10" spans="1:26" ht="75" customHeight="1" x14ac:dyDescent="0.25">
      <c r="A10" s="573"/>
      <c r="B10" s="254" t="s">
        <v>903</v>
      </c>
      <c r="C10" s="254" t="s">
        <v>897</v>
      </c>
      <c r="D10" s="254" t="s">
        <v>898</v>
      </c>
      <c r="E10" s="573"/>
      <c r="F10" s="573"/>
      <c r="G10" s="573"/>
      <c r="H10" s="131"/>
      <c r="I10" s="131"/>
      <c r="J10" s="131"/>
      <c r="K10" s="131"/>
      <c r="L10" s="131"/>
      <c r="M10" s="131"/>
      <c r="N10" s="131"/>
      <c r="O10" s="131"/>
      <c r="P10" s="131"/>
      <c r="Q10" s="131"/>
      <c r="R10" s="131"/>
      <c r="S10" s="131"/>
      <c r="T10" s="131"/>
      <c r="U10" s="131"/>
      <c r="V10" s="131"/>
      <c r="W10" s="131"/>
      <c r="X10" s="131"/>
      <c r="Y10" s="131"/>
      <c r="Z10" s="131"/>
    </row>
    <row r="11" spans="1:26" ht="75" customHeight="1" x14ac:dyDescent="0.25">
      <c r="A11" s="571"/>
      <c r="B11" s="254" t="s">
        <v>904</v>
      </c>
      <c r="C11" s="254" t="s">
        <v>897</v>
      </c>
      <c r="D11" s="254" t="s">
        <v>898</v>
      </c>
      <c r="E11" s="571"/>
      <c r="F11" s="571"/>
      <c r="G11" s="571"/>
      <c r="H11" s="131"/>
      <c r="I11" s="131"/>
      <c r="J11" s="131"/>
      <c r="K11" s="131"/>
      <c r="L11" s="131"/>
      <c r="M11" s="131"/>
      <c r="N11" s="131"/>
      <c r="O11" s="131"/>
      <c r="P11" s="131"/>
      <c r="Q11" s="131"/>
      <c r="R11" s="131"/>
      <c r="S11" s="131"/>
      <c r="T11" s="131"/>
      <c r="U11" s="131"/>
      <c r="V11" s="131"/>
      <c r="W11" s="131"/>
      <c r="X11" s="131"/>
      <c r="Y11" s="131"/>
      <c r="Z11" s="131"/>
    </row>
    <row r="12" spans="1:26" ht="45.75" customHeight="1" x14ac:dyDescent="0.25">
      <c r="A12" s="570">
        <v>3</v>
      </c>
      <c r="B12" s="254" t="s">
        <v>896</v>
      </c>
      <c r="C12" s="572" t="s">
        <v>905</v>
      </c>
      <c r="D12" s="572" t="s">
        <v>906</v>
      </c>
      <c r="E12" s="572" t="s">
        <v>907</v>
      </c>
      <c r="F12" s="572" t="s">
        <v>908</v>
      </c>
      <c r="G12" s="572" t="s">
        <v>909</v>
      </c>
      <c r="H12" s="131"/>
      <c r="I12" s="131"/>
      <c r="J12" s="131"/>
      <c r="K12" s="131"/>
      <c r="L12" s="131"/>
      <c r="M12" s="131"/>
      <c r="N12" s="131"/>
      <c r="O12" s="131"/>
      <c r="P12" s="131"/>
      <c r="Q12" s="131"/>
      <c r="R12" s="131"/>
      <c r="S12" s="131"/>
      <c r="T12" s="131"/>
      <c r="U12" s="131"/>
      <c r="V12" s="131"/>
      <c r="W12" s="131"/>
      <c r="X12" s="131"/>
      <c r="Y12" s="131"/>
      <c r="Z12" s="131"/>
    </row>
    <row r="13" spans="1:26" ht="61.5" customHeight="1" x14ac:dyDescent="0.25">
      <c r="A13" s="573"/>
      <c r="B13" s="254" t="s">
        <v>889</v>
      </c>
      <c r="C13" s="573"/>
      <c r="D13" s="573"/>
      <c r="E13" s="573"/>
      <c r="F13" s="573"/>
      <c r="G13" s="573"/>
      <c r="H13" s="131"/>
      <c r="I13" s="131"/>
      <c r="J13" s="131"/>
      <c r="K13" s="131"/>
      <c r="L13" s="131"/>
      <c r="M13" s="131"/>
      <c r="N13" s="131"/>
      <c r="O13" s="131"/>
      <c r="P13" s="131"/>
      <c r="Q13" s="131"/>
      <c r="R13" s="131"/>
      <c r="S13" s="131"/>
      <c r="T13" s="131"/>
      <c r="U13" s="131"/>
      <c r="V13" s="131"/>
      <c r="W13" s="131"/>
      <c r="X13" s="131"/>
      <c r="Y13" s="131"/>
      <c r="Z13" s="131"/>
    </row>
    <row r="14" spans="1:26" ht="48.75" customHeight="1" x14ac:dyDescent="0.25">
      <c r="A14" s="573"/>
      <c r="B14" s="254" t="s">
        <v>910</v>
      </c>
      <c r="C14" s="573"/>
      <c r="D14" s="573"/>
      <c r="E14" s="573"/>
      <c r="F14" s="573"/>
      <c r="G14" s="573"/>
      <c r="H14" s="131"/>
      <c r="I14" s="131"/>
      <c r="J14" s="131"/>
      <c r="K14" s="131"/>
      <c r="L14" s="131"/>
      <c r="M14" s="131"/>
      <c r="N14" s="131"/>
      <c r="O14" s="131"/>
      <c r="P14" s="131"/>
      <c r="Q14" s="131"/>
      <c r="R14" s="131"/>
      <c r="S14" s="131"/>
      <c r="T14" s="131"/>
      <c r="U14" s="131"/>
      <c r="V14" s="131"/>
      <c r="W14" s="131"/>
      <c r="X14" s="131"/>
      <c r="Y14" s="131"/>
      <c r="Z14" s="131"/>
    </row>
    <row r="15" spans="1:26" ht="32.25" customHeight="1" x14ac:dyDescent="0.25">
      <c r="A15" s="573"/>
      <c r="B15" s="254" t="s">
        <v>904</v>
      </c>
      <c r="C15" s="573"/>
      <c r="D15" s="573"/>
      <c r="E15" s="573"/>
      <c r="F15" s="573"/>
      <c r="G15" s="573"/>
      <c r="H15" s="131"/>
      <c r="I15" s="131"/>
      <c r="J15" s="131"/>
      <c r="K15" s="131"/>
      <c r="L15" s="131"/>
      <c r="M15" s="131"/>
      <c r="N15" s="131"/>
      <c r="O15" s="131"/>
      <c r="P15" s="131"/>
      <c r="Q15" s="131"/>
      <c r="R15" s="131"/>
      <c r="S15" s="131"/>
      <c r="T15" s="131"/>
      <c r="U15" s="131"/>
      <c r="V15" s="131"/>
      <c r="W15" s="131"/>
      <c r="X15" s="131"/>
      <c r="Y15" s="131"/>
      <c r="Z15" s="131"/>
    </row>
    <row r="16" spans="1:26" ht="63" customHeight="1" x14ac:dyDescent="0.25">
      <c r="A16" s="571"/>
      <c r="B16" s="254" t="s">
        <v>911</v>
      </c>
      <c r="C16" s="571"/>
      <c r="D16" s="571"/>
      <c r="E16" s="571"/>
      <c r="F16" s="571"/>
      <c r="G16" s="571"/>
      <c r="H16" s="131"/>
      <c r="I16" s="131"/>
      <c r="J16" s="131"/>
      <c r="K16" s="131"/>
      <c r="L16" s="131"/>
      <c r="M16" s="131"/>
      <c r="N16" s="131"/>
      <c r="O16" s="131"/>
      <c r="P16" s="131"/>
      <c r="Q16" s="131"/>
      <c r="R16" s="131"/>
      <c r="S16" s="131"/>
      <c r="T16" s="131"/>
      <c r="U16" s="131"/>
      <c r="V16" s="131"/>
      <c r="W16" s="131"/>
      <c r="X16" s="131"/>
      <c r="Y16" s="131"/>
      <c r="Z16" s="131"/>
    </row>
    <row r="17" spans="1:26" ht="90.75" customHeight="1" x14ac:dyDescent="0.25">
      <c r="A17" s="570">
        <v>4</v>
      </c>
      <c r="B17" s="254" t="s">
        <v>896</v>
      </c>
      <c r="C17" s="254" t="s">
        <v>912</v>
      </c>
      <c r="D17" s="254" t="s">
        <v>913</v>
      </c>
      <c r="E17" s="254" t="s">
        <v>899</v>
      </c>
      <c r="F17" s="572" t="s">
        <v>914</v>
      </c>
      <c r="G17" s="572" t="s">
        <v>915</v>
      </c>
      <c r="H17" s="131"/>
      <c r="I17" s="131"/>
      <c r="J17" s="131"/>
      <c r="K17" s="131"/>
      <c r="L17" s="131"/>
      <c r="M17" s="131"/>
      <c r="N17" s="131"/>
      <c r="O17" s="131"/>
      <c r="P17" s="131"/>
      <c r="Q17" s="131"/>
      <c r="R17" s="131"/>
      <c r="S17" s="131"/>
      <c r="T17" s="131"/>
      <c r="U17" s="131"/>
      <c r="V17" s="131"/>
      <c r="W17" s="131"/>
      <c r="X17" s="131"/>
      <c r="Y17" s="131"/>
      <c r="Z17" s="131"/>
    </row>
    <row r="18" spans="1:26" ht="64.5" customHeight="1" x14ac:dyDescent="0.25">
      <c r="A18" s="573"/>
      <c r="B18" s="254" t="s">
        <v>889</v>
      </c>
      <c r="C18" s="572" t="s">
        <v>890</v>
      </c>
      <c r="D18" s="572" t="s">
        <v>916</v>
      </c>
      <c r="E18" s="572" t="s">
        <v>917</v>
      </c>
      <c r="F18" s="573"/>
      <c r="G18" s="573"/>
      <c r="H18" s="131"/>
      <c r="I18" s="131"/>
      <c r="J18" s="131"/>
      <c r="K18" s="131"/>
      <c r="L18" s="131"/>
      <c r="M18" s="131"/>
      <c r="N18" s="131"/>
      <c r="O18" s="131"/>
      <c r="P18" s="131"/>
      <c r="Q18" s="131"/>
      <c r="R18" s="131"/>
      <c r="S18" s="131"/>
      <c r="T18" s="131"/>
      <c r="U18" s="131"/>
      <c r="V18" s="131"/>
      <c r="W18" s="131"/>
      <c r="X18" s="131"/>
      <c r="Y18" s="131"/>
      <c r="Z18" s="131"/>
    </row>
    <row r="19" spans="1:26" ht="37.5" customHeight="1" x14ac:dyDescent="0.25">
      <c r="A19" s="573"/>
      <c r="B19" s="254" t="s">
        <v>918</v>
      </c>
      <c r="C19" s="571"/>
      <c r="D19" s="571"/>
      <c r="E19" s="571"/>
      <c r="F19" s="573"/>
      <c r="G19" s="573"/>
      <c r="H19" s="131"/>
      <c r="I19" s="131"/>
      <c r="J19" s="131"/>
      <c r="K19" s="131"/>
      <c r="L19" s="131"/>
      <c r="M19" s="131"/>
      <c r="N19" s="131"/>
      <c r="O19" s="131"/>
      <c r="P19" s="131"/>
      <c r="Q19" s="131"/>
      <c r="R19" s="131"/>
      <c r="S19" s="131"/>
      <c r="T19" s="131"/>
      <c r="U19" s="131"/>
      <c r="V19" s="131"/>
      <c r="W19" s="131"/>
      <c r="X19" s="131"/>
      <c r="Y19" s="131"/>
      <c r="Z19" s="131"/>
    </row>
    <row r="20" spans="1:26" ht="84" customHeight="1" x14ac:dyDescent="0.25">
      <c r="A20" s="573"/>
      <c r="B20" s="572" t="s">
        <v>919</v>
      </c>
      <c r="C20" s="254" t="s">
        <v>912</v>
      </c>
      <c r="D20" s="254" t="s">
        <v>913</v>
      </c>
      <c r="E20" s="254" t="s">
        <v>899</v>
      </c>
      <c r="F20" s="573"/>
      <c r="G20" s="573"/>
      <c r="H20" s="131"/>
      <c r="I20" s="131"/>
      <c r="J20" s="131"/>
      <c r="K20" s="131"/>
      <c r="L20" s="131"/>
      <c r="M20" s="131"/>
      <c r="N20" s="131"/>
      <c r="O20" s="131"/>
      <c r="P20" s="131"/>
      <c r="Q20" s="131"/>
      <c r="R20" s="131"/>
      <c r="S20" s="131"/>
      <c r="T20" s="131"/>
      <c r="U20" s="131"/>
      <c r="V20" s="131"/>
      <c r="W20" s="131"/>
      <c r="X20" s="131"/>
      <c r="Y20" s="131"/>
      <c r="Z20" s="131"/>
    </row>
    <row r="21" spans="1:26" ht="99.75" customHeight="1" x14ac:dyDescent="0.25">
      <c r="A21" s="573"/>
      <c r="B21" s="571"/>
      <c r="C21" s="254" t="s">
        <v>890</v>
      </c>
      <c r="D21" s="254" t="s">
        <v>916</v>
      </c>
      <c r="E21" s="254" t="s">
        <v>917</v>
      </c>
      <c r="F21" s="573"/>
      <c r="G21" s="573"/>
      <c r="H21" s="131"/>
      <c r="I21" s="131"/>
      <c r="J21" s="131"/>
      <c r="K21" s="131"/>
      <c r="L21" s="131"/>
      <c r="M21" s="131"/>
      <c r="N21" s="131"/>
      <c r="O21" s="131"/>
      <c r="P21" s="131"/>
      <c r="Q21" s="131"/>
      <c r="R21" s="131"/>
      <c r="S21" s="131"/>
      <c r="T21" s="131"/>
      <c r="U21" s="131"/>
      <c r="V21" s="131"/>
      <c r="W21" s="131"/>
      <c r="X21" s="131"/>
      <c r="Y21" s="131"/>
      <c r="Z21" s="131"/>
    </row>
    <row r="22" spans="1:26" ht="101.25" customHeight="1" x14ac:dyDescent="0.25">
      <c r="A22" s="571"/>
      <c r="B22" s="254" t="s">
        <v>895</v>
      </c>
      <c r="C22" s="254" t="s">
        <v>890</v>
      </c>
      <c r="D22" s="254" t="s">
        <v>916</v>
      </c>
      <c r="E22" s="254" t="s">
        <v>917</v>
      </c>
      <c r="F22" s="571"/>
      <c r="G22" s="571"/>
      <c r="H22" s="131"/>
      <c r="I22" s="131"/>
      <c r="J22" s="131"/>
      <c r="K22" s="131"/>
      <c r="L22" s="131"/>
      <c r="M22" s="131"/>
      <c r="N22" s="131"/>
      <c r="O22" s="131"/>
      <c r="P22" s="131"/>
      <c r="Q22" s="131"/>
      <c r="R22" s="131"/>
      <c r="S22" s="131"/>
      <c r="T22" s="131"/>
      <c r="U22" s="131"/>
      <c r="V22" s="131"/>
      <c r="W22" s="131"/>
      <c r="X22" s="131"/>
      <c r="Y22" s="131"/>
      <c r="Z22" s="131"/>
    </row>
    <row r="23" spans="1:26" ht="15.75" customHeight="1" x14ac:dyDescent="0.25">
      <c r="A23" s="255" t="s">
        <v>920</v>
      </c>
      <c r="B23" s="255"/>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row>
    <row r="24" spans="1:26" ht="15.75" customHeight="1" x14ac:dyDescent="0.25">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row>
    <row r="25" spans="1:26" ht="15.75" customHeight="1" x14ac:dyDescent="0.25">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row>
    <row r="26" spans="1:26" ht="15.75" customHeight="1" x14ac:dyDescent="0.25">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row>
    <row r="27" spans="1:26" ht="15.75" customHeight="1" x14ac:dyDescent="0.25">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row>
    <row r="28" spans="1:26" ht="15.75" customHeight="1" x14ac:dyDescent="0.25">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row>
    <row r="29" spans="1:26" ht="15.75" customHeight="1" x14ac:dyDescent="0.25">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row>
    <row r="30" spans="1:26" ht="15.75" customHeight="1" x14ac:dyDescent="0.25">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row>
    <row r="31" spans="1:26" ht="15.75" customHeight="1" x14ac:dyDescent="0.25">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row>
    <row r="32" spans="1:26" ht="15.75" customHeight="1" x14ac:dyDescent="0.2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row>
    <row r="33" spans="1:26" ht="15.75" customHeight="1" x14ac:dyDescent="0.25">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row>
    <row r="34" spans="1:26" ht="15.75" customHeight="1" x14ac:dyDescent="0.25">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row>
    <row r="35" spans="1:26" ht="15.75" customHeight="1" x14ac:dyDescent="0.25">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row>
    <row r="36" spans="1:26" ht="15.75" customHeight="1" x14ac:dyDescent="0.25">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row>
    <row r="37" spans="1:26" ht="15.75" customHeight="1" x14ac:dyDescent="0.25">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row>
    <row r="38" spans="1:26" ht="15.75" customHeight="1" x14ac:dyDescent="0.25">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row>
    <row r="39" spans="1:26" ht="15.75" customHeight="1" x14ac:dyDescent="0.25">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row>
    <row r="40" spans="1:26" ht="15.75" customHeight="1" x14ac:dyDescent="0.25">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row>
    <row r="41" spans="1:26" ht="15.75" customHeight="1" x14ac:dyDescent="0.25">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row>
    <row r="42" spans="1:26" ht="15.75" customHeight="1" x14ac:dyDescent="0.25">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row>
    <row r="43" spans="1:26" ht="15.75" customHeight="1" x14ac:dyDescent="0.25">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row>
    <row r="44" spans="1:26" ht="15.75" customHeight="1" x14ac:dyDescent="0.25">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row>
    <row r="45" spans="1:26" ht="15.75" customHeight="1" x14ac:dyDescent="0.25">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row>
    <row r="46" spans="1:26" ht="15.75" customHeight="1" x14ac:dyDescent="0.25">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row>
    <row r="47" spans="1:26" ht="15.75" customHeight="1" x14ac:dyDescent="0.25">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row>
    <row r="48" spans="1:26" ht="15.75" customHeight="1" x14ac:dyDescent="0.25">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row>
    <row r="49" spans="1:26" ht="15.75" customHeight="1" x14ac:dyDescent="0.25">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row>
    <row r="50" spans="1:26" ht="15.75" customHeight="1" x14ac:dyDescent="0.25">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row>
    <row r="51" spans="1:26" ht="15.75" customHeight="1" x14ac:dyDescent="0.25">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row>
    <row r="52" spans="1:26" ht="15.75" customHeight="1" x14ac:dyDescent="0.25">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row>
    <row r="53" spans="1:26" ht="15.75" customHeight="1" x14ac:dyDescent="0.25">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row>
    <row r="54" spans="1:26" ht="15.75" customHeight="1" x14ac:dyDescent="0.25">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row>
    <row r="55" spans="1:26" ht="15.75" customHeight="1" x14ac:dyDescent="0.25">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row>
    <row r="56" spans="1:26" ht="15.75" customHeight="1" x14ac:dyDescent="0.25">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row>
    <row r="57" spans="1:26" ht="15.75" customHeight="1" x14ac:dyDescent="0.25">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row>
    <row r="58" spans="1:26" ht="15.75" customHeight="1" x14ac:dyDescent="0.25">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row>
    <row r="59" spans="1:26" ht="15.75" customHeight="1" x14ac:dyDescent="0.25">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row>
    <row r="60" spans="1:26" ht="15.75" customHeight="1" x14ac:dyDescent="0.25">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row>
    <row r="61" spans="1:26" ht="15.75" customHeight="1" x14ac:dyDescent="0.25">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row>
    <row r="62" spans="1:26" ht="15.75" customHeight="1" x14ac:dyDescent="0.25">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row>
    <row r="63" spans="1:26" ht="15.75" customHeight="1" x14ac:dyDescent="0.25">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row>
    <row r="64" spans="1:26" ht="15.75" customHeight="1" x14ac:dyDescent="0.25">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row>
    <row r="65" spans="1:26" ht="15.75" customHeight="1" x14ac:dyDescent="0.25">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row>
    <row r="66" spans="1:26" ht="15.75" customHeight="1" x14ac:dyDescent="0.25">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row>
    <row r="67" spans="1:26" ht="15.75" customHeight="1" x14ac:dyDescent="0.25">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row>
    <row r="68" spans="1:26" ht="15.75" customHeight="1" x14ac:dyDescent="0.25">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row>
    <row r="69" spans="1:26" ht="15.75" customHeight="1" x14ac:dyDescent="0.25">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row>
    <row r="70" spans="1:26" ht="15.75" customHeight="1" x14ac:dyDescent="0.25">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row>
    <row r="71" spans="1:26" ht="15.75" customHeight="1" x14ac:dyDescent="0.25">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row>
    <row r="72" spans="1:26" ht="15.75" customHeight="1" x14ac:dyDescent="0.25">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row>
    <row r="73" spans="1:26" ht="15.75" customHeight="1" x14ac:dyDescent="0.25">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row>
    <row r="74" spans="1:26" ht="15.75" customHeight="1" x14ac:dyDescent="0.25">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row>
    <row r="75" spans="1:26" ht="15.75" customHeight="1" x14ac:dyDescent="0.25">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row>
    <row r="76" spans="1:26" ht="15.75" customHeight="1" x14ac:dyDescent="0.25">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row>
    <row r="77" spans="1:26" ht="15.75" customHeight="1" x14ac:dyDescent="0.25">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row>
    <row r="78" spans="1:26" ht="15.75" customHeight="1" x14ac:dyDescent="0.25">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row>
    <row r="79" spans="1:26" ht="15.75" customHeight="1" x14ac:dyDescent="0.25">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row>
    <row r="80" spans="1:26" ht="15.75" customHeight="1" x14ac:dyDescent="0.25">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row>
    <row r="81" spans="1:26" ht="15.75" customHeight="1" x14ac:dyDescent="0.25">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row>
    <row r="82" spans="1:26" ht="15.75" customHeight="1" x14ac:dyDescent="0.25">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row>
    <row r="83" spans="1:26" ht="15.75" customHeight="1" x14ac:dyDescent="0.25">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row>
    <row r="84" spans="1:26" ht="15.75" customHeight="1" x14ac:dyDescent="0.25">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row>
    <row r="85" spans="1:26" ht="15.75" customHeight="1" x14ac:dyDescent="0.25">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row>
    <row r="86" spans="1:26" ht="15.75" customHeight="1" x14ac:dyDescent="0.25">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row>
    <row r="87" spans="1:26" ht="15.75" customHeight="1" x14ac:dyDescent="0.25">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row>
    <row r="88" spans="1:26" ht="15.75" customHeight="1" x14ac:dyDescent="0.25">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row>
    <row r="89" spans="1:26" ht="15.75" customHeight="1" x14ac:dyDescent="0.25">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row>
    <row r="90" spans="1:26" ht="15.75" customHeight="1" x14ac:dyDescent="0.25">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row>
    <row r="91" spans="1:26" ht="15.75" customHeight="1" x14ac:dyDescent="0.25">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row>
    <row r="92" spans="1:26" ht="15.75" customHeight="1" x14ac:dyDescent="0.25">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row>
    <row r="93" spans="1:26" ht="15.75" customHeight="1" x14ac:dyDescent="0.25">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row>
    <row r="94" spans="1:26" ht="15.75" customHeight="1" x14ac:dyDescent="0.25">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row>
    <row r="95" spans="1:26" ht="15.75" customHeight="1" x14ac:dyDescent="0.25">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row>
    <row r="96" spans="1:26" ht="15.75" customHeight="1" x14ac:dyDescent="0.25">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row>
    <row r="97" spans="1:26" ht="15.75" customHeight="1" x14ac:dyDescent="0.25">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row>
    <row r="98" spans="1:26" ht="15.75" customHeight="1" x14ac:dyDescent="0.25">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row>
    <row r="99" spans="1:26" ht="15.75" customHeight="1" x14ac:dyDescent="0.25">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row>
    <row r="100" spans="1:26" ht="15.75" customHeight="1" x14ac:dyDescent="0.25">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row>
    <row r="101" spans="1:26" ht="15.75" customHeight="1" x14ac:dyDescent="0.25">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row>
    <row r="102" spans="1:26" ht="15.75" customHeight="1" x14ac:dyDescent="0.25">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row>
    <row r="103" spans="1:26" ht="15.75" customHeight="1" x14ac:dyDescent="0.25">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row>
    <row r="104" spans="1:26" ht="15.75" customHeight="1" x14ac:dyDescent="0.25">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row>
    <row r="105" spans="1:26" ht="15.75" customHeight="1" x14ac:dyDescent="0.25">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row>
    <row r="106" spans="1:26" ht="15.75" customHeight="1" x14ac:dyDescent="0.2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row>
    <row r="107" spans="1:26" ht="15.75" customHeight="1" x14ac:dyDescent="0.25">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row>
    <row r="108" spans="1:26" ht="15.75" customHeight="1" x14ac:dyDescent="0.25">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row>
    <row r="109" spans="1:26" ht="15.75" customHeight="1" x14ac:dyDescent="0.25">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row>
    <row r="110" spans="1:26" ht="15.75" customHeight="1" x14ac:dyDescent="0.25">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row>
    <row r="111" spans="1:26" ht="15.75" customHeight="1" x14ac:dyDescent="0.25">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row>
    <row r="112" spans="1:26" ht="15.75" customHeight="1" x14ac:dyDescent="0.25">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row>
    <row r="113" spans="1:26" ht="15.75" customHeight="1" x14ac:dyDescent="0.25">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row>
    <row r="114" spans="1:26" ht="15.75" customHeight="1" x14ac:dyDescent="0.25">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row>
    <row r="115" spans="1:26" ht="15.75" customHeight="1" x14ac:dyDescent="0.25">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row>
    <row r="116" spans="1:26" ht="15.75" customHeight="1" x14ac:dyDescent="0.25">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row>
    <row r="117" spans="1:26" ht="15.75" customHeight="1" x14ac:dyDescent="0.25">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row>
    <row r="118" spans="1:26" ht="15.75" customHeight="1" x14ac:dyDescent="0.25">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row>
    <row r="119" spans="1:26" ht="15.75" customHeight="1" x14ac:dyDescent="0.25">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row>
    <row r="120" spans="1:26" ht="15.75" customHeight="1" x14ac:dyDescent="0.25">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row>
    <row r="121" spans="1:26" ht="15.75" customHeight="1" x14ac:dyDescent="0.25">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row>
    <row r="122" spans="1:26" ht="15.75" customHeight="1" x14ac:dyDescent="0.25">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row>
    <row r="123" spans="1:26" ht="15.75" customHeight="1" x14ac:dyDescent="0.25">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row>
    <row r="124" spans="1:26" ht="15.75" customHeight="1" x14ac:dyDescent="0.25">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row>
    <row r="125" spans="1:26" ht="15.75" customHeight="1" x14ac:dyDescent="0.25">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row>
    <row r="126" spans="1:26" ht="15.75" customHeight="1" x14ac:dyDescent="0.25">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row>
    <row r="127" spans="1:26" ht="15.75" customHeight="1" x14ac:dyDescent="0.25">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row>
    <row r="128" spans="1:26" ht="15.75" customHeight="1" x14ac:dyDescent="0.25">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row>
    <row r="129" spans="1:26" ht="15.75" customHeight="1" x14ac:dyDescent="0.25">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row>
    <row r="130" spans="1:26" ht="15.75" customHeight="1" x14ac:dyDescent="0.25">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row>
    <row r="131" spans="1:26" ht="15.75" customHeight="1" x14ac:dyDescent="0.25">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row>
    <row r="132" spans="1:26" ht="15.75" customHeight="1" x14ac:dyDescent="0.25">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row>
    <row r="133" spans="1:26" ht="15.75" customHeight="1" x14ac:dyDescent="0.25">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row>
    <row r="134" spans="1:26" ht="15.75" customHeight="1" x14ac:dyDescent="0.25">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row>
    <row r="135" spans="1:26" ht="15.75" customHeight="1" x14ac:dyDescent="0.25">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row>
    <row r="136" spans="1:26" ht="15.75" customHeight="1" x14ac:dyDescent="0.25">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row>
    <row r="137" spans="1:26" ht="15.75" customHeight="1" x14ac:dyDescent="0.25">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row>
    <row r="138" spans="1:26" ht="15.75" customHeight="1" x14ac:dyDescent="0.25">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row>
    <row r="139" spans="1:26" ht="15.75" customHeight="1" x14ac:dyDescent="0.25">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row>
    <row r="140" spans="1:26" ht="15.75" customHeight="1" x14ac:dyDescent="0.25">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row>
    <row r="141" spans="1:26" ht="15.75" customHeight="1" x14ac:dyDescent="0.25">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row>
    <row r="142" spans="1:26" ht="15.75" customHeight="1" x14ac:dyDescent="0.25">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row>
    <row r="143" spans="1:26" ht="15.75" customHeight="1" x14ac:dyDescent="0.25">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row>
    <row r="144" spans="1:26" ht="15.75" customHeight="1" x14ac:dyDescent="0.25">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row>
    <row r="145" spans="1:26" ht="15.75" customHeight="1" x14ac:dyDescent="0.25">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row>
    <row r="146" spans="1:26" ht="15.75" customHeight="1" x14ac:dyDescent="0.25">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row>
    <row r="147" spans="1:26" ht="15.75" customHeight="1" x14ac:dyDescent="0.25">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row>
    <row r="148" spans="1:26" ht="15.75" customHeight="1" x14ac:dyDescent="0.25">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row>
    <row r="149" spans="1:26" ht="15.75" customHeight="1" x14ac:dyDescent="0.25">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row>
    <row r="150" spans="1:26" ht="15.75" customHeight="1" x14ac:dyDescent="0.25">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row>
    <row r="151" spans="1:26" ht="15.75" customHeight="1" x14ac:dyDescent="0.25">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row>
    <row r="152" spans="1:26" ht="15.75" customHeight="1" x14ac:dyDescent="0.25">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row>
    <row r="153" spans="1:26" ht="15.75" customHeight="1" x14ac:dyDescent="0.25">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row>
    <row r="154" spans="1:26" ht="15.75" customHeight="1" x14ac:dyDescent="0.25">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row>
    <row r="155" spans="1:26" ht="15.75" customHeight="1" x14ac:dyDescent="0.2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row>
    <row r="156" spans="1:26" ht="15.75" customHeight="1" x14ac:dyDescent="0.25">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row>
    <row r="157" spans="1:26" ht="15.75" customHeight="1" x14ac:dyDescent="0.25">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row>
    <row r="158" spans="1:26" ht="15.75" customHeight="1" x14ac:dyDescent="0.25">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row>
    <row r="159" spans="1:26" ht="15.75" customHeight="1" x14ac:dyDescent="0.25">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row>
    <row r="160" spans="1:26" ht="15.75" customHeight="1" x14ac:dyDescent="0.2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row>
    <row r="161" spans="1:26" ht="15.75" customHeight="1" x14ac:dyDescent="0.25">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row>
    <row r="162" spans="1:26" ht="15.75" customHeight="1" x14ac:dyDescent="0.25">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row>
    <row r="163" spans="1:26" ht="15.75" customHeight="1" x14ac:dyDescent="0.25">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row>
    <row r="164" spans="1:26" ht="15.75" customHeight="1" x14ac:dyDescent="0.25">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row>
    <row r="165" spans="1:26" ht="15.75" customHeight="1" x14ac:dyDescent="0.25">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row>
    <row r="166" spans="1:26" ht="15.75" customHeight="1" x14ac:dyDescent="0.25">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row>
    <row r="167" spans="1:26" ht="15.75" customHeight="1" x14ac:dyDescent="0.25">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row>
    <row r="168" spans="1:26" ht="15.75" customHeight="1" x14ac:dyDescent="0.25">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row>
    <row r="169" spans="1:26" ht="15.75" customHeight="1" x14ac:dyDescent="0.25">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row>
    <row r="170" spans="1:26" ht="15.75" customHeight="1" x14ac:dyDescent="0.25">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row>
    <row r="171" spans="1:26" ht="15.75" customHeight="1" x14ac:dyDescent="0.25">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row>
    <row r="172" spans="1:26" ht="15.75" customHeight="1" x14ac:dyDescent="0.25">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row>
    <row r="173" spans="1:26" ht="15.75" customHeight="1" x14ac:dyDescent="0.25">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row>
    <row r="174" spans="1:26" ht="15.75" customHeight="1" x14ac:dyDescent="0.25">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row>
    <row r="175" spans="1:26" ht="15.75" customHeight="1" x14ac:dyDescent="0.25">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row>
    <row r="176" spans="1:26" ht="15.75" customHeight="1" x14ac:dyDescent="0.25">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row>
    <row r="177" spans="1:26" ht="15.75" customHeight="1" x14ac:dyDescent="0.25">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row>
    <row r="178" spans="1:26" ht="15.75" customHeight="1" x14ac:dyDescent="0.25">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row>
    <row r="179" spans="1:26" ht="15.75" customHeight="1" x14ac:dyDescent="0.25">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row>
    <row r="180" spans="1:26" ht="15.75" customHeight="1" x14ac:dyDescent="0.25">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row>
    <row r="181" spans="1:26" ht="15.75" customHeight="1" x14ac:dyDescent="0.25">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row>
    <row r="182" spans="1:26" ht="15.75" customHeight="1" x14ac:dyDescent="0.25">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row>
    <row r="183" spans="1:26" ht="15.75" customHeight="1" x14ac:dyDescent="0.25">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row>
    <row r="184" spans="1:26" ht="15.75" customHeight="1" x14ac:dyDescent="0.25">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row>
    <row r="185" spans="1:26" ht="15.75" customHeight="1" x14ac:dyDescent="0.25">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row>
    <row r="186" spans="1:26" ht="15.75" customHeight="1" x14ac:dyDescent="0.25">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row>
    <row r="187" spans="1:26" ht="15.75" customHeight="1" x14ac:dyDescent="0.25">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row>
    <row r="188" spans="1:26" ht="15.75" customHeight="1" x14ac:dyDescent="0.25">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row>
    <row r="189" spans="1:26" ht="15.75" customHeight="1" x14ac:dyDescent="0.25">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row>
    <row r="190" spans="1:26" ht="15.75" customHeight="1" x14ac:dyDescent="0.25">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row>
    <row r="191" spans="1:26" ht="15.75" customHeight="1" x14ac:dyDescent="0.25">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row>
    <row r="192" spans="1:26" ht="15.75" customHeight="1" x14ac:dyDescent="0.25">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row>
    <row r="193" spans="1:26" ht="15.75" customHeight="1" x14ac:dyDescent="0.25">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row>
    <row r="194" spans="1:26" ht="15.75" customHeight="1" x14ac:dyDescent="0.25">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row>
    <row r="195" spans="1:26" ht="15.75" customHeight="1" x14ac:dyDescent="0.25">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row>
    <row r="196" spans="1:26" ht="15.75" customHeight="1" x14ac:dyDescent="0.25">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row>
    <row r="197" spans="1:26" ht="15.75" customHeight="1" x14ac:dyDescent="0.25">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row>
    <row r="198" spans="1:26" ht="15.75" customHeight="1" x14ac:dyDescent="0.25">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row>
    <row r="199" spans="1:26" ht="15.75" customHeight="1" x14ac:dyDescent="0.25">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row>
    <row r="200" spans="1:26" ht="15.75" customHeight="1" x14ac:dyDescent="0.25">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row>
    <row r="201" spans="1:26" ht="15.75" customHeight="1" x14ac:dyDescent="0.25">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row>
    <row r="202" spans="1:26" ht="15.75" customHeight="1" x14ac:dyDescent="0.25">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row>
    <row r="203" spans="1:26" ht="15.75" customHeight="1" x14ac:dyDescent="0.25">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row>
    <row r="204" spans="1:26" ht="15.75" customHeight="1" x14ac:dyDescent="0.25">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row>
    <row r="205" spans="1:26" ht="15.75" customHeight="1" x14ac:dyDescent="0.25">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row>
    <row r="206" spans="1:26" ht="15.75" customHeight="1" x14ac:dyDescent="0.25">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row>
    <row r="207" spans="1:26" ht="15.75" customHeight="1" x14ac:dyDescent="0.25">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row>
    <row r="208" spans="1:26" ht="15.75" customHeight="1" x14ac:dyDescent="0.25">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row>
    <row r="209" spans="1:26" ht="15.75" customHeight="1" x14ac:dyDescent="0.25">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row>
    <row r="210" spans="1:26" ht="15.75" customHeight="1" x14ac:dyDescent="0.25">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row>
    <row r="211" spans="1:26" ht="15.75" customHeight="1" x14ac:dyDescent="0.25">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row>
    <row r="212" spans="1:26" ht="15.75" customHeight="1" x14ac:dyDescent="0.25">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row>
    <row r="213" spans="1:26" ht="15.75" customHeight="1" x14ac:dyDescent="0.25">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row>
    <row r="214" spans="1:26" ht="15.75" customHeight="1" x14ac:dyDescent="0.25">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row>
    <row r="215" spans="1:26" ht="15.75" customHeight="1" x14ac:dyDescent="0.25">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row>
    <row r="216" spans="1:26" ht="15.75" customHeight="1" x14ac:dyDescent="0.25">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row>
    <row r="217" spans="1:26" ht="15.75" customHeight="1" x14ac:dyDescent="0.25">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row>
    <row r="218" spans="1:26" ht="15.75" customHeight="1" x14ac:dyDescent="0.25">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row>
    <row r="219" spans="1:26" ht="15.75" customHeight="1" x14ac:dyDescent="0.25">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row>
    <row r="220" spans="1:26" ht="15.75" customHeight="1" x14ac:dyDescent="0.25">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row>
    <row r="221" spans="1:26" ht="15.75" customHeight="1" x14ac:dyDescent="0.25">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row>
    <row r="222" spans="1:26" ht="15.75" customHeight="1" x14ac:dyDescent="0.25">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row>
    <row r="223" spans="1:26" ht="15.75" customHeight="1" x14ac:dyDescent="0.25">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row>
    <row r="224" spans="1:26" ht="15.75" customHeight="1" x14ac:dyDescent="0.25">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row>
    <row r="225" spans="1:26" ht="15.75" customHeight="1" x14ac:dyDescent="0.25">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row>
    <row r="226" spans="1:26" ht="15.75" customHeight="1" x14ac:dyDescent="0.25">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row>
    <row r="227" spans="1:26" ht="15.75" customHeight="1" x14ac:dyDescent="0.25">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row>
    <row r="228" spans="1:26" ht="15.75" customHeight="1" x14ac:dyDescent="0.25">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row>
    <row r="229" spans="1:26" ht="15.75" customHeight="1" x14ac:dyDescent="0.25">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row>
    <row r="230" spans="1:26" ht="15.75" customHeight="1" x14ac:dyDescent="0.25">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row>
    <row r="231" spans="1:26" ht="15.75" customHeight="1" x14ac:dyDescent="0.25">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row>
    <row r="232" spans="1:26" ht="15.75" customHeight="1" x14ac:dyDescent="0.25">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row>
    <row r="233" spans="1:26" ht="15.75" customHeight="1" x14ac:dyDescent="0.25">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row>
    <row r="234" spans="1:26" ht="15.75" customHeight="1" x14ac:dyDescent="0.25">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row>
    <row r="235" spans="1:26" ht="15.75" customHeight="1" x14ac:dyDescent="0.25">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row>
    <row r="236" spans="1:26" ht="15.75" customHeight="1" x14ac:dyDescent="0.25">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row>
    <row r="237" spans="1:26" ht="15.75" customHeight="1" x14ac:dyDescent="0.25">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row>
    <row r="238" spans="1:26" ht="15.75" customHeight="1" x14ac:dyDescent="0.25">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row>
    <row r="239" spans="1:26" ht="15.75" customHeight="1" x14ac:dyDescent="0.25">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row>
    <row r="240" spans="1:26" ht="15.75" customHeight="1" x14ac:dyDescent="0.25">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row>
    <row r="241" spans="1:26" ht="15.75" customHeight="1" x14ac:dyDescent="0.25">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row>
    <row r="242" spans="1:26" ht="15.75" customHeight="1" x14ac:dyDescent="0.25">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row>
    <row r="243" spans="1:26" ht="15.75" customHeight="1" x14ac:dyDescent="0.25">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row>
    <row r="244" spans="1:26" ht="15.75" customHeight="1" x14ac:dyDescent="0.25">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row>
    <row r="245" spans="1:26" ht="15.75" customHeight="1" x14ac:dyDescent="0.25">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row>
    <row r="246" spans="1:26" ht="15.75" customHeight="1" x14ac:dyDescent="0.25">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row>
    <row r="247" spans="1:26" ht="15.75" customHeight="1" x14ac:dyDescent="0.25">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row>
    <row r="248" spans="1:26" ht="15.75" customHeight="1" x14ac:dyDescent="0.25">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row>
    <row r="249" spans="1:26" ht="15.75" customHeight="1" x14ac:dyDescent="0.25">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row>
    <row r="250" spans="1:26" ht="15.75" customHeight="1" x14ac:dyDescent="0.25">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row>
    <row r="251" spans="1:26" ht="15.75" customHeight="1" x14ac:dyDescent="0.25">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row>
    <row r="252" spans="1:26" ht="15.75" customHeight="1" x14ac:dyDescent="0.25">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row>
    <row r="253" spans="1:26" ht="15.75" customHeight="1" x14ac:dyDescent="0.25">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row>
    <row r="254" spans="1:26" ht="15.75" customHeight="1" x14ac:dyDescent="0.25">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row>
    <row r="255" spans="1:26" ht="15.75" customHeight="1" x14ac:dyDescent="0.25">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row>
    <row r="256" spans="1:26" ht="15.75" customHeight="1" x14ac:dyDescent="0.25">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row>
    <row r="257" spans="1:26" ht="15.75" customHeight="1" x14ac:dyDescent="0.25">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row>
    <row r="258" spans="1:26" ht="15.75" customHeight="1" x14ac:dyDescent="0.25">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row>
    <row r="259" spans="1:26" ht="15.75" customHeight="1" x14ac:dyDescent="0.25">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row>
    <row r="260" spans="1:26" ht="15.75" customHeight="1" x14ac:dyDescent="0.25">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row>
    <row r="261" spans="1:26" ht="15.75" customHeight="1" x14ac:dyDescent="0.25">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row>
    <row r="262" spans="1:26" ht="15.75" customHeight="1" x14ac:dyDescent="0.25">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row>
    <row r="263" spans="1:26" ht="15.75" customHeight="1" x14ac:dyDescent="0.25">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row>
    <row r="264" spans="1:26" ht="15.75" customHeight="1" x14ac:dyDescent="0.25">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row>
    <row r="265" spans="1:26" ht="15.75" customHeight="1" x14ac:dyDescent="0.25">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row>
    <row r="266" spans="1:26" ht="15.75" customHeight="1" x14ac:dyDescent="0.25">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row>
    <row r="267" spans="1:26" ht="15.75" customHeight="1" x14ac:dyDescent="0.25">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row>
    <row r="268" spans="1:26" ht="15.75" customHeight="1" x14ac:dyDescent="0.25">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row>
    <row r="269" spans="1:26" ht="15.75" customHeight="1" x14ac:dyDescent="0.25">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row>
    <row r="270" spans="1:26" ht="15.75" customHeight="1" x14ac:dyDescent="0.25">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row>
    <row r="271" spans="1:26" ht="15.75" customHeight="1" x14ac:dyDescent="0.25">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row>
    <row r="272" spans="1:26" ht="15.75" customHeight="1" x14ac:dyDescent="0.25">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row>
    <row r="273" spans="1:26" ht="15.75" customHeight="1" x14ac:dyDescent="0.25">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row>
    <row r="274" spans="1:26" ht="15.75" customHeight="1" x14ac:dyDescent="0.25">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row>
    <row r="275" spans="1:26" ht="15.75" customHeight="1" x14ac:dyDescent="0.25">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row>
    <row r="276" spans="1:26" ht="15.75" customHeight="1" x14ac:dyDescent="0.25">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row>
    <row r="277" spans="1:26" ht="15.75" customHeight="1" x14ac:dyDescent="0.25">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row>
    <row r="278" spans="1:26" ht="15.75" customHeight="1" x14ac:dyDescent="0.25">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row>
    <row r="279" spans="1:26" ht="15.75" customHeight="1" x14ac:dyDescent="0.25">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row>
    <row r="280" spans="1:26" ht="15.75" customHeight="1" x14ac:dyDescent="0.25">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row>
    <row r="281" spans="1:26" ht="15.75" customHeight="1" x14ac:dyDescent="0.25">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row>
    <row r="282" spans="1:26" ht="15.75" customHeight="1" x14ac:dyDescent="0.25">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row>
    <row r="283" spans="1:26" ht="15.75" customHeight="1" x14ac:dyDescent="0.25">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row>
    <row r="284" spans="1:26" ht="15.75" customHeight="1" x14ac:dyDescent="0.25">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row>
    <row r="285" spans="1:26" ht="15.75" customHeight="1" x14ac:dyDescent="0.25">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row>
    <row r="286" spans="1:26" ht="15.75" customHeight="1" x14ac:dyDescent="0.25">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row>
    <row r="287" spans="1:26" ht="15.75" customHeight="1" x14ac:dyDescent="0.25">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row>
    <row r="288" spans="1:26" ht="15.75" customHeight="1" x14ac:dyDescent="0.25">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row>
    <row r="289" spans="1:26" ht="15.75" customHeight="1" x14ac:dyDescent="0.25">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row>
    <row r="290" spans="1:26" ht="15.75" customHeight="1" x14ac:dyDescent="0.25">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row>
    <row r="291" spans="1:26" ht="15.75" customHeight="1" x14ac:dyDescent="0.25">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row>
    <row r="292" spans="1:26" ht="15.75" customHeight="1" x14ac:dyDescent="0.25">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row>
    <row r="293" spans="1:26" ht="15.75" customHeight="1" x14ac:dyDescent="0.25">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row>
    <row r="294" spans="1:26" ht="15.75" customHeight="1" x14ac:dyDescent="0.25">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row>
    <row r="295" spans="1:26" ht="15.75" customHeight="1" x14ac:dyDescent="0.25">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row>
    <row r="296" spans="1:26" ht="15.75" customHeight="1" x14ac:dyDescent="0.25">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row>
    <row r="297" spans="1:26" ht="15.75" customHeight="1" x14ac:dyDescent="0.25">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row>
    <row r="298" spans="1:26" ht="15.75" customHeight="1" x14ac:dyDescent="0.25">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row>
    <row r="299" spans="1:26" ht="15.75" customHeight="1" x14ac:dyDescent="0.25">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row>
    <row r="300" spans="1:26" ht="15.75" customHeight="1" x14ac:dyDescent="0.25">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row>
    <row r="301" spans="1:26" ht="15.75" customHeight="1" x14ac:dyDescent="0.25">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row>
    <row r="302" spans="1:26" ht="15.75" customHeight="1" x14ac:dyDescent="0.25">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row>
    <row r="303" spans="1:26" ht="15.75" customHeight="1" x14ac:dyDescent="0.25">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row>
    <row r="304" spans="1:26" ht="15.75" customHeight="1" x14ac:dyDescent="0.25">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row>
    <row r="305" spans="1:26" ht="15.75" customHeight="1" x14ac:dyDescent="0.25">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row>
    <row r="306" spans="1:26" ht="15.75" customHeight="1" x14ac:dyDescent="0.25">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row>
    <row r="307" spans="1:26" ht="15.75" customHeight="1" x14ac:dyDescent="0.25">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row>
    <row r="308" spans="1:26" ht="15.75" customHeight="1" x14ac:dyDescent="0.25">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row>
    <row r="309" spans="1:26" ht="15.75" customHeight="1" x14ac:dyDescent="0.25">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row>
    <row r="310" spans="1:26" ht="15.75" customHeight="1" x14ac:dyDescent="0.25">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row>
    <row r="311" spans="1:26" ht="15.75" customHeight="1" x14ac:dyDescent="0.25">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row>
    <row r="312" spans="1:26" ht="15.75" customHeight="1" x14ac:dyDescent="0.25">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row>
    <row r="313" spans="1:26" ht="15.75" customHeight="1" x14ac:dyDescent="0.25">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row>
    <row r="314" spans="1:26" ht="15.75" customHeight="1" x14ac:dyDescent="0.25">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row>
    <row r="315" spans="1:26" ht="15.75" customHeight="1" x14ac:dyDescent="0.25">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row>
    <row r="316" spans="1:26" ht="15.75" customHeight="1" x14ac:dyDescent="0.25">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row>
    <row r="317" spans="1:26" ht="15.75" customHeight="1" x14ac:dyDescent="0.25">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row>
    <row r="318" spans="1:26" ht="15.75" customHeight="1" x14ac:dyDescent="0.25">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row>
    <row r="319" spans="1:26" ht="15.75" customHeight="1" x14ac:dyDescent="0.25">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row>
    <row r="320" spans="1:26" ht="15.75" customHeight="1" x14ac:dyDescent="0.25">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row>
    <row r="321" spans="1:26" ht="15.75" customHeight="1" x14ac:dyDescent="0.25">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row>
    <row r="322" spans="1:26" ht="15.75" customHeight="1" x14ac:dyDescent="0.25">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row>
    <row r="323" spans="1:26" ht="15.75" customHeight="1" x14ac:dyDescent="0.25">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row>
    <row r="324" spans="1:26" ht="15.75" customHeight="1" x14ac:dyDescent="0.25">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row>
    <row r="325" spans="1:26" ht="15.75" customHeight="1" x14ac:dyDescent="0.25">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row>
    <row r="326" spans="1:26" ht="15.75" customHeight="1" x14ac:dyDescent="0.25">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row>
    <row r="327" spans="1:26" ht="15.75" customHeight="1" x14ac:dyDescent="0.25">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row>
    <row r="328" spans="1:26" ht="15.75" customHeight="1" x14ac:dyDescent="0.25">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row>
    <row r="329" spans="1:26" ht="15.75" customHeight="1" x14ac:dyDescent="0.25">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row>
    <row r="330" spans="1:26" ht="15.75" customHeight="1" x14ac:dyDescent="0.25">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row>
    <row r="331" spans="1:26" ht="15.75" customHeight="1" x14ac:dyDescent="0.25">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row>
    <row r="332" spans="1:26" ht="15.75" customHeight="1" x14ac:dyDescent="0.25">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row>
    <row r="333" spans="1:26" ht="15.75" customHeight="1" x14ac:dyDescent="0.25">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row>
    <row r="334" spans="1:26" ht="15.75" customHeight="1" x14ac:dyDescent="0.25">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row>
    <row r="335" spans="1:26" ht="15.75" customHeight="1" x14ac:dyDescent="0.25">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row>
    <row r="336" spans="1:26" ht="15.75" customHeight="1" x14ac:dyDescent="0.25">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row>
    <row r="337" spans="1:26" ht="15.75" customHeight="1" x14ac:dyDescent="0.25">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row>
    <row r="338" spans="1:26" ht="15.75" customHeight="1" x14ac:dyDescent="0.25">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row>
    <row r="339" spans="1:26" ht="15.75" customHeight="1" x14ac:dyDescent="0.25">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row>
    <row r="340" spans="1:26" ht="15.75" customHeight="1" x14ac:dyDescent="0.25">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row>
    <row r="341" spans="1:26" ht="15.75" customHeight="1" x14ac:dyDescent="0.25">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row>
    <row r="342" spans="1:26" ht="15.75" customHeight="1" x14ac:dyDescent="0.25">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row>
    <row r="343" spans="1:26" ht="15.75" customHeight="1" x14ac:dyDescent="0.25">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row>
    <row r="344" spans="1:26" ht="15.75" customHeight="1" x14ac:dyDescent="0.25">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row>
    <row r="345" spans="1:26" ht="15.75" customHeight="1" x14ac:dyDescent="0.25">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row>
    <row r="346" spans="1:26" ht="15.75" customHeight="1" x14ac:dyDescent="0.25">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row>
    <row r="347" spans="1:26" ht="15.75" customHeight="1" x14ac:dyDescent="0.25">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row>
    <row r="348" spans="1:26" ht="15.75" customHeight="1" x14ac:dyDescent="0.25">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row>
    <row r="349" spans="1:26" ht="15.75" customHeight="1" x14ac:dyDescent="0.25">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row>
    <row r="350" spans="1:26" ht="15.75" customHeight="1" x14ac:dyDescent="0.25">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row>
    <row r="351" spans="1:26" ht="15.75" customHeight="1" x14ac:dyDescent="0.25">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row>
    <row r="352" spans="1:26" ht="15.75" customHeight="1" x14ac:dyDescent="0.25">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row>
    <row r="353" spans="1:26" ht="15.75" customHeight="1" x14ac:dyDescent="0.25">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row>
    <row r="354" spans="1:26" ht="15.75" customHeight="1" x14ac:dyDescent="0.25">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row>
    <row r="355" spans="1:26" ht="15.75" customHeight="1" x14ac:dyDescent="0.25">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row>
    <row r="356" spans="1:26" ht="15.75" customHeight="1" x14ac:dyDescent="0.25">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row>
    <row r="357" spans="1:26" ht="15.75" customHeight="1" x14ac:dyDescent="0.25">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row>
    <row r="358" spans="1:26" ht="15.75" customHeight="1" x14ac:dyDescent="0.25">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row>
    <row r="359" spans="1:26" ht="15.75" customHeight="1" x14ac:dyDescent="0.25">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row>
    <row r="360" spans="1:26" ht="15.75" customHeight="1" x14ac:dyDescent="0.25">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row>
    <row r="361" spans="1:26" ht="15.75" customHeight="1" x14ac:dyDescent="0.25">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row>
    <row r="362" spans="1:26" ht="15.75" customHeight="1" x14ac:dyDescent="0.25">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row>
    <row r="363" spans="1:26" ht="15.75" customHeight="1" x14ac:dyDescent="0.25">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row>
    <row r="364" spans="1:26" ht="15.75" customHeight="1" x14ac:dyDescent="0.25">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row>
    <row r="365" spans="1:26" ht="15.75" customHeight="1" x14ac:dyDescent="0.25">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row>
    <row r="366" spans="1:26" ht="15.75" customHeight="1" x14ac:dyDescent="0.25">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row>
    <row r="367" spans="1:26" ht="15.75" customHeight="1" x14ac:dyDescent="0.25">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row>
    <row r="368" spans="1:26" ht="15.75" customHeight="1" x14ac:dyDescent="0.25">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row>
    <row r="369" spans="1:26" ht="15.75" customHeight="1" x14ac:dyDescent="0.25">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row>
    <row r="370" spans="1:26" ht="15.75" customHeight="1" x14ac:dyDescent="0.25">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row>
    <row r="371" spans="1:26" ht="15.75" customHeight="1" x14ac:dyDescent="0.25">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row>
    <row r="372" spans="1:26" ht="15.75" customHeight="1" x14ac:dyDescent="0.25">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row>
    <row r="373" spans="1:26" ht="15.75" customHeight="1" x14ac:dyDescent="0.25">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row>
    <row r="374" spans="1:26" ht="15.75" customHeight="1" x14ac:dyDescent="0.25">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row>
    <row r="375" spans="1:26" ht="15.75" customHeight="1" x14ac:dyDescent="0.25">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row>
    <row r="376" spans="1:26" ht="15.75" customHeight="1" x14ac:dyDescent="0.25">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row>
    <row r="377" spans="1:26" ht="15.75" customHeight="1" x14ac:dyDescent="0.25">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row>
    <row r="378" spans="1:26" ht="15.75" customHeight="1" x14ac:dyDescent="0.25">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row>
    <row r="379" spans="1:26" ht="15.75" customHeight="1" x14ac:dyDescent="0.25">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row>
    <row r="380" spans="1:26" ht="15.75" customHeight="1" x14ac:dyDescent="0.25">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row>
    <row r="381" spans="1:26" ht="15.75" customHeight="1" x14ac:dyDescent="0.25">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row>
    <row r="382" spans="1:26" ht="15.75" customHeight="1" x14ac:dyDescent="0.25">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row>
    <row r="383" spans="1:26" ht="15.75" customHeight="1" x14ac:dyDescent="0.25">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row>
    <row r="384" spans="1:26" ht="15.75" customHeight="1" x14ac:dyDescent="0.25">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row>
    <row r="385" spans="1:26" ht="15.75" customHeight="1" x14ac:dyDescent="0.25">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row>
    <row r="386" spans="1:26" ht="15.75" customHeight="1" x14ac:dyDescent="0.25">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row>
    <row r="387" spans="1:26" ht="15.75" customHeight="1" x14ac:dyDescent="0.25">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row>
    <row r="388" spans="1:26" ht="15.75" customHeight="1" x14ac:dyDescent="0.25">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row>
    <row r="389" spans="1:26" ht="15.75" customHeight="1" x14ac:dyDescent="0.25">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row>
    <row r="390" spans="1:26" ht="15.75" customHeight="1" x14ac:dyDescent="0.25">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row>
    <row r="391" spans="1:26" ht="15.75" customHeight="1" x14ac:dyDescent="0.25">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row>
    <row r="392" spans="1:26" ht="15.75" customHeight="1" x14ac:dyDescent="0.25">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row>
    <row r="393" spans="1:26" ht="15.75" customHeight="1" x14ac:dyDescent="0.25">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row>
    <row r="394" spans="1:26" ht="15.75" customHeight="1" x14ac:dyDescent="0.25">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row>
    <row r="395" spans="1:26" ht="15.75" customHeight="1" x14ac:dyDescent="0.25">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row>
    <row r="396" spans="1:26" ht="15.75" customHeight="1" x14ac:dyDescent="0.25">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row>
    <row r="397" spans="1:26" ht="15.75" customHeight="1" x14ac:dyDescent="0.25">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row>
    <row r="398" spans="1:26" ht="15.75" customHeight="1" x14ac:dyDescent="0.25">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row>
    <row r="399" spans="1:26" ht="15.75" customHeight="1" x14ac:dyDescent="0.25">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row>
    <row r="400" spans="1:26" ht="15.75" customHeight="1" x14ac:dyDescent="0.25">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row>
    <row r="401" spans="1:26" ht="15.75" customHeight="1" x14ac:dyDescent="0.25">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row>
    <row r="402" spans="1:26" ht="15.75" customHeight="1" x14ac:dyDescent="0.25">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row>
    <row r="403" spans="1:26" ht="15.75" customHeight="1" x14ac:dyDescent="0.25">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row>
    <row r="404" spans="1:26" ht="15.75" customHeight="1" x14ac:dyDescent="0.25">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row>
    <row r="405" spans="1:26" ht="15.75" customHeight="1" x14ac:dyDescent="0.25">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row>
    <row r="406" spans="1:26" ht="15.75" customHeight="1" x14ac:dyDescent="0.25">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row>
    <row r="407" spans="1:26" ht="15.75" customHeight="1" x14ac:dyDescent="0.25">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row>
    <row r="408" spans="1:26" ht="15.75" customHeight="1" x14ac:dyDescent="0.25">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row>
    <row r="409" spans="1:26" ht="15.75" customHeight="1" x14ac:dyDescent="0.25">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row>
    <row r="410" spans="1:26" ht="15.75" customHeight="1" x14ac:dyDescent="0.25">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row>
    <row r="411" spans="1:26" ht="15.75" customHeight="1" x14ac:dyDescent="0.25">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row>
    <row r="412" spans="1:26" ht="15.75" customHeight="1" x14ac:dyDescent="0.25">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row>
    <row r="413" spans="1:26" ht="15.75" customHeight="1" x14ac:dyDescent="0.25">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row>
    <row r="414" spans="1:26" ht="15.75" customHeight="1" x14ac:dyDescent="0.25">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row>
    <row r="415" spans="1:26" ht="15.75" customHeight="1" x14ac:dyDescent="0.25">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row>
    <row r="416" spans="1:26" ht="15.75" customHeight="1" x14ac:dyDescent="0.25">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row>
    <row r="417" spans="1:26" ht="15.75" customHeight="1" x14ac:dyDescent="0.25">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row>
    <row r="418" spans="1:26" ht="15.75" customHeight="1" x14ac:dyDescent="0.25">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row>
    <row r="419" spans="1:26" ht="15.75" customHeight="1" x14ac:dyDescent="0.25">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row>
    <row r="420" spans="1:26" ht="15.75" customHeight="1" x14ac:dyDescent="0.25">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row>
    <row r="421" spans="1:26" ht="15.75" customHeight="1" x14ac:dyDescent="0.25">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row>
    <row r="422" spans="1:26" ht="15.75" customHeight="1" x14ac:dyDescent="0.25">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row>
    <row r="423" spans="1:26" ht="15.75" customHeight="1" x14ac:dyDescent="0.25">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row>
    <row r="424" spans="1:26" ht="15.75" customHeight="1" x14ac:dyDescent="0.25">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row>
    <row r="425" spans="1:26" ht="15.75" customHeight="1" x14ac:dyDescent="0.25">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row>
    <row r="426" spans="1:26" ht="15.75" customHeight="1" x14ac:dyDescent="0.25">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row>
    <row r="427" spans="1:26" ht="15.75" customHeight="1" x14ac:dyDescent="0.25">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row>
    <row r="428" spans="1:26" ht="15.75" customHeight="1" x14ac:dyDescent="0.25">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row>
    <row r="429" spans="1:26" ht="15.75" customHeight="1" x14ac:dyDescent="0.25">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row>
    <row r="430" spans="1:26" ht="15.75" customHeight="1" x14ac:dyDescent="0.25">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row>
    <row r="431" spans="1:26" ht="15.75" customHeight="1" x14ac:dyDescent="0.25">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row>
    <row r="432" spans="1:26" ht="15.75" customHeight="1" x14ac:dyDescent="0.25">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row>
    <row r="433" spans="1:26" ht="15.75" customHeight="1" x14ac:dyDescent="0.25">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row>
    <row r="434" spans="1:26" ht="15.75" customHeight="1" x14ac:dyDescent="0.25">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row>
    <row r="435" spans="1:26" ht="15.75" customHeight="1" x14ac:dyDescent="0.25">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row>
    <row r="436" spans="1:26" ht="15.75" customHeight="1" x14ac:dyDescent="0.25">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row>
    <row r="437" spans="1:26" ht="15.75" customHeight="1" x14ac:dyDescent="0.25">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row>
    <row r="438" spans="1:26" ht="15.75" customHeight="1" x14ac:dyDescent="0.25">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row>
    <row r="439" spans="1:26" ht="15.75" customHeight="1" x14ac:dyDescent="0.25">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row>
    <row r="440" spans="1:26" ht="15.75" customHeight="1" x14ac:dyDescent="0.25">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row>
    <row r="441" spans="1:26" ht="15.75" customHeight="1" x14ac:dyDescent="0.25">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row>
    <row r="442" spans="1:26" ht="15.75" customHeight="1" x14ac:dyDescent="0.25">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row>
    <row r="443" spans="1:26" ht="15.75" customHeight="1" x14ac:dyDescent="0.25">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row>
    <row r="444" spans="1:26" ht="15.75" customHeight="1" x14ac:dyDescent="0.25">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row>
    <row r="445" spans="1:26" ht="15.75" customHeight="1" x14ac:dyDescent="0.25">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row>
    <row r="446" spans="1:26" ht="15.75" customHeight="1" x14ac:dyDescent="0.25">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row>
    <row r="447" spans="1:26" ht="15.75" customHeight="1" x14ac:dyDescent="0.25">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row>
    <row r="448" spans="1:26" ht="15.75" customHeight="1" x14ac:dyDescent="0.25">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row>
    <row r="449" spans="1:26" ht="15.75" customHeight="1" x14ac:dyDescent="0.25">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row>
    <row r="450" spans="1:26" ht="15.75" customHeight="1" x14ac:dyDescent="0.25">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row>
    <row r="451" spans="1:26" ht="15.75" customHeight="1" x14ac:dyDescent="0.25">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row>
    <row r="452" spans="1:26" ht="15.75" customHeight="1" x14ac:dyDescent="0.25">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row>
    <row r="453" spans="1:26" ht="15.75" customHeight="1" x14ac:dyDescent="0.25">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row>
    <row r="454" spans="1:26" ht="15.75" customHeight="1" x14ac:dyDescent="0.25">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row>
    <row r="455" spans="1:26" ht="15.75" customHeight="1" x14ac:dyDescent="0.25">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row>
    <row r="456" spans="1:26" ht="15.75" customHeight="1" x14ac:dyDescent="0.25">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row>
    <row r="457" spans="1:26" ht="15.75" customHeight="1" x14ac:dyDescent="0.25">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row>
    <row r="458" spans="1:26" ht="15.75" customHeight="1" x14ac:dyDescent="0.25">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row>
    <row r="459" spans="1:26" ht="15.75" customHeight="1" x14ac:dyDescent="0.25">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row>
    <row r="460" spans="1:26" ht="15.75" customHeight="1" x14ac:dyDescent="0.25">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row>
    <row r="461" spans="1:26" ht="15.75" customHeight="1" x14ac:dyDescent="0.25">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row>
    <row r="462" spans="1:26" ht="15.75" customHeight="1" x14ac:dyDescent="0.25">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row>
    <row r="463" spans="1:26" ht="15.75" customHeight="1" x14ac:dyDescent="0.25">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row>
    <row r="464" spans="1:26" ht="15.75" customHeight="1" x14ac:dyDescent="0.25">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row>
    <row r="465" spans="1:26" ht="15.75" customHeight="1" x14ac:dyDescent="0.25">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row>
    <row r="466" spans="1:26" ht="15.75" customHeight="1" x14ac:dyDescent="0.25">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row>
    <row r="467" spans="1:26" ht="15.75" customHeight="1" x14ac:dyDescent="0.25">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row>
    <row r="468" spans="1:26" ht="15.75" customHeight="1" x14ac:dyDescent="0.25">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row>
    <row r="469" spans="1:26" ht="15.75" customHeight="1" x14ac:dyDescent="0.25">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row>
    <row r="470" spans="1:26" ht="15.75" customHeight="1" x14ac:dyDescent="0.25">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row>
    <row r="471" spans="1:26" ht="15.75" customHeight="1" x14ac:dyDescent="0.25">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row>
    <row r="472" spans="1:26" ht="15.75" customHeight="1" x14ac:dyDescent="0.25">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row>
    <row r="473" spans="1:26" ht="15.75" customHeight="1" x14ac:dyDescent="0.25">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row>
    <row r="474" spans="1:26" ht="15.75" customHeight="1" x14ac:dyDescent="0.25">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row>
    <row r="475" spans="1:26" ht="15.75" customHeight="1" x14ac:dyDescent="0.25">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row>
    <row r="476" spans="1:26" ht="15.75" customHeight="1" x14ac:dyDescent="0.25">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row>
    <row r="477" spans="1:26" ht="15.75" customHeight="1" x14ac:dyDescent="0.25">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row>
    <row r="478" spans="1:26" ht="15.75" customHeight="1" x14ac:dyDescent="0.25">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row>
    <row r="479" spans="1:26" ht="15.75" customHeight="1" x14ac:dyDescent="0.25">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row>
    <row r="480" spans="1:26" ht="15.75" customHeight="1" x14ac:dyDescent="0.25">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row>
    <row r="481" spans="1:26" ht="15.75" customHeight="1" x14ac:dyDescent="0.25">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row>
    <row r="482" spans="1:26" ht="15.75" customHeight="1" x14ac:dyDescent="0.25">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row>
    <row r="483" spans="1:26" ht="15.75" customHeight="1" x14ac:dyDescent="0.25">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row>
    <row r="484" spans="1:26" ht="15.75" customHeight="1" x14ac:dyDescent="0.25">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row>
    <row r="485" spans="1:26" ht="15.75" customHeight="1" x14ac:dyDescent="0.25">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row>
    <row r="486" spans="1:26" ht="15.75" customHeight="1" x14ac:dyDescent="0.25">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row>
    <row r="487" spans="1:26" ht="15.75" customHeight="1" x14ac:dyDescent="0.25">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row>
    <row r="488" spans="1:26" ht="15.75" customHeight="1" x14ac:dyDescent="0.25">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row>
    <row r="489" spans="1:26" ht="15.75" customHeight="1" x14ac:dyDescent="0.25">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row>
    <row r="490" spans="1:26" ht="15.75" customHeight="1" x14ac:dyDescent="0.25">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row>
    <row r="491" spans="1:26" ht="15.75" customHeight="1" x14ac:dyDescent="0.25">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row>
    <row r="492" spans="1:26" ht="15.75" customHeight="1" x14ac:dyDescent="0.25">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row>
    <row r="493" spans="1:26" ht="15.75" customHeight="1" x14ac:dyDescent="0.25">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row>
    <row r="494" spans="1:26" ht="15.75" customHeight="1" x14ac:dyDescent="0.25">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row>
    <row r="495" spans="1:26" ht="15.75" customHeight="1" x14ac:dyDescent="0.25">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row>
    <row r="496" spans="1:26" ht="15.75" customHeight="1" x14ac:dyDescent="0.25">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row>
    <row r="497" spans="1:26" ht="15.75" customHeight="1" x14ac:dyDescent="0.25">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row>
    <row r="498" spans="1:26" ht="15.75" customHeight="1" x14ac:dyDescent="0.25">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row>
    <row r="499" spans="1:26" ht="15.75" customHeight="1" x14ac:dyDescent="0.25">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row>
    <row r="500" spans="1:26" ht="15.75" customHeight="1" x14ac:dyDescent="0.25">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row>
    <row r="501" spans="1:26" ht="15.75" customHeight="1" x14ac:dyDescent="0.25">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row>
    <row r="502" spans="1:26" ht="15.75" customHeight="1" x14ac:dyDescent="0.25">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row>
    <row r="503" spans="1:26" ht="15.75" customHeight="1" x14ac:dyDescent="0.25">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row>
    <row r="504" spans="1:26" ht="15.75" customHeight="1" x14ac:dyDescent="0.25">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row>
    <row r="505" spans="1:26" ht="15.75" customHeight="1" x14ac:dyDescent="0.25">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row>
    <row r="506" spans="1:26" ht="15.75" customHeight="1" x14ac:dyDescent="0.25">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row>
    <row r="507" spans="1:26" ht="15.75" customHeight="1" x14ac:dyDescent="0.25">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row>
    <row r="508" spans="1:26" ht="15.75" customHeight="1" x14ac:dyDescent="0.25">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row>
    <row r="509" spans="1:26" ht="15.75" customHeight="1" x14ac:dyDescent="0.25">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row>
    <row r="510" spans="1:26" ht="15.75" customHeight="1" x14ac:dyDescent="0.25">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row>
    <row r="511" spans="1:26" ht="15.75" customHeight="1" x14ac:dyDescent="0.25">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row>
    <row r="512" spans="1:26" ht="15.75" customHeight="1" x14ac:dyDescent="0.25">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row>
    <row r="513" spans="1:26" ht="15.75" customHeight="1" x14ac:dyDescent="0.25">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row>
    <row r="514" spans="1:26" ht="15.75" customHeight="1" x14ac:dyDescent="0.25">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row>
    <row r="515" spans="1:26" ht="15.75" customHeight="1" x14ac:dyDescent="0.25">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row>
    <row r="516" spans="1:26" ht="15.75" customHeight="1" x14ac:dyDescent="0.25">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row>
    <row r="517" spans="1:26" ht="15.75" customHeight="1" x14ac:dyDescent="0.25">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row>
    <row r="518" spans="1:26" ht="15.75" customHeight="1" x14ac:dyDescent="0.25">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row>
    <row r="519" spans="1:26" ht="15.75" customHeight="1" x14ac:dyDescent="0.25">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row>
    <row r="520" spans="1:26" ht="15.75" customHeight="1" x14ac:dyDescent="0.25">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row>
    <row r="521" spans="1:26" ht="15.75" customHeight="1" x14ac:dyDescent="0.25">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row>
    <row r="522" spans="1:26" ht="15.75" customHeight="1" x14ac:dyDescent="0.25">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row>
    <row r="523" spans="1:26" ht="15.75" customHeight="1" x14ac:dyDescent="0.25">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row>
    <row r="524" spans="1:26" ht="15.75" customHeight="1" x14ac:dyDescent="0.25">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row>
    <row r="525" spans="1:26" ht="15.75" customHeight="1" x14ac:dyDescent="0.25">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row>
    <row r="526" spans="1:26" ht="15.75" customHeight="1" x14ac:dyDescent="0.25">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row>
    <row r="527" spans="1:26" ht="15.75" customHeight="1" x14ac:dyDescent="0.25">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row>
    <row r="528" spans="1:26" ht="15.75" customHeight="1" x14ac:dyDescent="0.25">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row>
    <row r="529" spans="1:26" ht="15.75" customHeight="1" x14ac:dyDescent="0.25">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row>
    <row r="530" spans="1:26" ht="15.75" customHeight="1" x14ac:dyDescent="0.25">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row>
    <row r="531" spans="1:26" ht="15.75" customHeight="1" x14ac:dyDescent="0.25">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row>
    <row r="532" spans="1:26" ht="15.75" customHeight="1" x14ac:dyDescent="0.25">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row>
    <row r="533" spans="1:26" ht="15.75" customHeight="1" x14ac:dyDescent="0.25">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row>
    <row r="534" spans="1:26" ht="15.75" customHeight="1" x14ac:dyDescent="0.25">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row>
    <row r="535" spans="1:26" ht="15.75" customHeight="1" x14ac:dyDescent="0.25">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row>
    <row r="536" spans="1:26" ht="15.75" customHeight="1" x14ac:dyDescent="0.25">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row>
    <row r="537" spans="1:26" ht="15.75" customHeight="1" x14ac:dyDescent="0.25">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row>
    <row r="538" spans="1:26" ht="15.75" customHeight="1" x14ac:dyDescent="0.25">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row>
    <row r="539" spans="1:26" ht="15.75" customHeight="1" x14ac:dyDescent="0.25">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row>
    <row r="540" spans="1:26" ht="15.75" customHeight="1" x14ac:dyDescent="0.25">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row>
    <row r="541" spans="1:26" ht="15.75" customHeight="1" x14ac:dyDescent="0.25">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row>
    <row r="542" spans="1:26" ht="15.75" customHeight="1" x14ac:dyDescent="0.25">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row>
    <row r="543" spans="1:26" ht="15.75" customHeight="1" x14ac:dyDescent="0.25">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row>
    <row r="544" spans="1:26" ht="15.75" customHeight="1" x14ac:dyDescent="0.25">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row>
    <row r="545" spans="1:26" ht="15.75" customHeight="1" x14ac:dyDescent="0.25">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row>
    <row r="546" spans="1:26" ht="15.75" customHeight="1" x14ac:dyDescent="0.25">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row>
    <row r="547" spans="1:26" ht="15.75" customHeight="1" x14ac:dyDescent="0.25">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row>
    <row r="548" spans="1:26" ht="15.75" customHeight="1" x14ac:dyDescent="0.25">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row>
    <row r="549" spans="1:26" ht="15.75" customHeight="1" x14ac:dyDescent="0.25">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row>
    <row r="550" spans="1:26" ht="15.75" customHeight="1" x14ac:dyDescent="0.25">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row>
    <row r="551" spans="1:26" ht="15.75" customHeight="1" x14ac:dyDescent="0.25">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row>
    <row r="552" spans="1:26" ht="15.75" customHeight="1" x14ac:dyDescent="0.25">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row>
    <row r="553" spans="1:26" ht="15.75" customHeight="1" x14ac:dyDescent="0.25">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row>
    <row r="554" spans="1:26" ht="15.75" customHeight="1" x14ac:dyDescent="0.25">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row>
    <row r="555" spans="1:26" ht="15.75" customHeight="1" x14ac:dyDescent="0.25">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row>
    <row r="556" spans="1:26" ht="15.75" customHeight="1" x14ac:dyDescent="0.25">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row>
    <row r="557" spans="1:26" ht="15.75" customHeight="1" x14ac:dyDescent="0.25">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row>
    <row r="558" spans="1:26" ht="15.75" customHeight="1" x14ac:dyDescent="0.25">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row>
    <row r="559" spans="1:26" ht="15.75" customHeight="1" x14ac:dyDescent="0.25">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row>
    <row r="560" spans="1:26" ht="15.75" customHeight="1" x14ac:dyDescent="0.25">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row>
    <row r="561" spans="1:26" ht="15.75" customHeight="1" x14ac:dyDescent="0.25">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row>
    <row r="562" spans="1:26" ht="15.75" customHeight="1" x14ac:dyDescent="0.25">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row>
    <row r="563" spans="1:26" ht="15.75" customHeight="1" x14ac:dyDescent="0.25">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row>
    <row r="564" spans="1:26" ht="15.75" customHeight="1" x14ac:dyDescent="0.25">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row>
    <row r="565" spans="1:26" ht="15.75" customHeight="1" x14ac:dyDescent="0.25">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row>
    <row r="566" spans="1:26" ht="15.75" customHeight="1" x14ac:dyDescent="0.25">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row>
    <row r="567" spans="1:26" ht="15.75" customHeight="1" x14ac:dyDescent="0.25">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row>
    <row r="568" spans="1:26" ht="15.75" customHeight="1" x14ac:dyDescent="0.25">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row>
    <row r="569" spans="1:26" ht="15.75" customHeight="1" x14ac:dyDescent="0.25">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row>
    <row r="570" spans="1:26" ht="15.75" customHeight="1" x14ac:dyDescent="0.25">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row>
    <row r="571" spans="1:26" ht="15.75" customHeight="1" x14ac:dyDescent="0.25">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row>
    <row r="572" spans="1:26" ht="15.75" customHeight="1" x14ac:dyDescent="0.25">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row>
    <row r="573" spans="1:26" ht="15.75" customHeight="1" x14ac:dyDescent="0.25">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row>
    <row r="574" spans="1:26" ht="15.75" customHeight="1" x14ac:dyDescent="0.25">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row>
    <row r="575" spans="1:26" ht="15.75" customHeight="1" x14ac:dyDescent="0.25">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row>
    <row r="576" spans="1:26" ht="15.75" customHeight="1" x14ac:dyDescent="0.25">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row>
    <row r="577" spans="1:26" ht="15.75" customHeight="1" x14ac:dyDescent="0.25">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row>
    <row r="578" spans="1:26" ht="15.75" customHeight="1" x14ac:dyDescent="0.25">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row>
    <row r="579" spans="1:26" ht="15.75" customHeight="1" x14ac:dyDescent="0.25">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row>
    <row r="580" spans="1:26" ht="15.75" customHeight="1" x14ac:dyDescent="0.25">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row>
    <row r="581" spans="1:26" ht="15.75" customHeight="1" x14ac:dyDescent="0.25">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row>
    <row r="582" spans="1:26" ht="15.75" customHeight="1" x14ac:dyDescent="0.25">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row>
    <row r="583" spans="1:26" ht="15.75" customHeight="1" x14ac:dyDescent="0.25">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row>
    <row r="584" spans="1:26" ht="15.75" customHeight="1" x14ac:dyDescent="0.25">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row>
    <row r="585" spans="1:26" ht="15.75" customHeight="1" x14ac:dyDescent="0.25">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row>
    <row r="586" spans="1:26" ht="15.75" customHeight="1" x14ac:dyDescent="0.25">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row>
    <row r="587" spans="1:26" ht="15.75" customHeight="1" x14ac:dyDescent="0.25">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row>
    <row r="588" spans="1:26" ht="15.75" customHeight="1" x14ac:dyDescent="0.25">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row>
    <row r="589" spans="1:26" ht="15.75" customHeight="1" x14ac:dyDescent="0.25">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row>
    <row r="590" spans="1:26" ht="15.75" customHeight="1" x14ac:dyDescent="0.25">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row>
    <row r="591" spans="1:26" ht="15.75" customHeight="1" x14ac:dyDescent="0.25">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row>
    <row r="592" spans="1:26" ht="15.75" customHeight="1" x14ac:dyDescent="0.25">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row>
    <row r="593" spans="1:26" ht="15.75" customHeight="1" x14ac:dyDescent="0.25">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row>
    <row r="594" spans="1:26" ht="15.75" customHeight="1" x14ac:dyDescent="0.25">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row>
    <row r="595" spans="1:26" ht="15.75" customHeight="1" x14ac:dyDescent="0.25">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row>
    <row r="596" spans="1:26" ht="15.75" customHeight="1" x14ac:dyDescent="0.25">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row>
    <row r="597" spans="1:26" ht="15.75" customHeight="1" x14ac:dyDescent="0.25">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row>
    <row r="598" spans="1:26" ht="15.75" customHeight="1" x14ac:dyDescent="0.25">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row>
    <row r="599" spans="1:26" ht="15.75" customHeight="1" x14ac:dyDescent="0.25">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row>
    <row r="600" spans="1:26" ht="15.75" customHeight="1" x14ac:dyDescent="0.25">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row>
    <row r="601" spans="1:26" ht="15.75" customHeight="1" x14ac:dyDescent="0.25">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row>
    <row r="602" spans="1:26" ht="15.75" customHeight="1" x14ac:dyDescent="0.25">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row>
    <row r="603" spans="1:26" ht="15.75" customHeight="1" x14ac:dyDescent="0.25">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row>
    <row r="604" spans="1:26" ht="15.75" customHeight="1" x14ac:dyDescent="0.25">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row>
    <row r="605" spans="1:26" ht="15.75" customHeight="1" x14ac:dyDescent="0.25">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row>
    <row r="606" spans="1:26" ht="15.75" customHeight="1" x14ac:dyDescent="0.25">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row>
    <row r="607" spans="1:26" ht="15.75" customHeight="1" x14ac:dyDescent="0.25">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row>
    <row r="608" spans="1:26" ht="15.75" customHeight="1" x14ac:dyDescent="0.25">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row>
    <row r="609" spans="1:26" ht="15.75" customHeight="1" x14ac:dyDescent="0.25">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row>
    <row r="610" spans="1:26" ht="15.75" customHeight="1" x14ac:dyDescent="0.25">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row>
    <row r="611" spans="1:26" ht="15.75" customHeight="1" x14ac:dyDescent="0.25">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row>
    <row r="612" spans="1:26" ht="15.75" customHeight="1" x14ac:dyDescent="0.25">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row>
    <row r="613" spans="1:26" ht="15.75" customHeight="1" x14ac:dyDescent="0.25">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row>
    <row r="614" spans="1:26" ht="15.75" customHeight="1" x14ac:dyDescent="0.25">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row>
    <row r="615" spans="1:26" ht="15.75" customHeight="1" x14ac:dyDescent="0.25">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row>
    <row r="616" spans="1:26" ht="15.75" customHeight="1" x14ac:dyDescent="0.25">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row>
    <row r="617" spans="1:26" ht="15.75" customHeight="1" x14ac:dyDescent="0.25">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row>
    <row r="618" spans="1:26" ht="15.75" customHeight="1" x14ac:dyDescent="0.25">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row>
    <row r="619" spans="1:26" ht="15.75" customHeight="1" x14ac:dyDescent="0.25">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row>
    <row r="620" spans="1:26" ht="15.75" customHeight="1" x14ac:dyDescent="0.25">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row>
    <row r="621" spans="1:26" ht="15.75" customHeight="1" x14ac:dyDescent="0.25">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row>
    <row r="622" spans="1:26" ht="15.75" customHeight="1" x14ac:dyDescent="0.25">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row>
    <row r="623" spans="1:26" ht="15.75" customHeight="1" x14ac:dyDescent="0.25">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row>
    <row r="624" spans="1:26" ht="15.75" customHeight="1" x14ac:dyDescent="0.25">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row>
    <row r="625" spans="1:26" ht="15.75" customHeight="1" x14ac:dyDescent="0.25">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row>
    <row r="626" spans="1:26" ht="15.75" customHeight="1" x14ac:dyDescent="0.25">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row>
    <row r="627" spans="1:26" ht="15.75" customHeight="1" x14ac:dyDescent="0.25">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row>
    <row r="628" spans="1:26" ht="15.75" customHeight="1" x14ac:dyDescent="0.25">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row>
    <row r="629" spans="1:26" ht="15.75" customHeight="1" x14ac:dyDescent="0.25">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row>
    <row r="630" spans="1:26" ht="15.75" customHeight="1" x14ac:dyDescent="0.25">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row>
    <row r="631" spans="1:26" ht="15.75" customHeight="1" x14ac:dyDescent="0.25">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row>
    <row r="632" spans="1:26" ht="15.75" customHeight="1" x14ac:dyDescent="0.25">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row>
    <row r="633" spans="1:26" ht="15.75" customHeight="1" x14ac:dyDescent="0.25">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row>
    <row r="634" spans="1:26" ht="15.75" customHeight="1" x14ac:dyDescent="0.25">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row>
    <row r="635" spans="1:26" ht="15.75" customHeight="1" x14ac:dyDescent="0.25">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row>
    <row r="636" spans="1:26" ht="15.75" customHeight="1" x14ac:dyDescent="0.25">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row>
    <row r="637" spans="1:26" ht="15.75" customHeight="1" x14ac:dyDescent="0.25">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row>
    <row r="638" spans="1:26" ht="15.75" customHeight="1" x14ac:dyDescent="0.25">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row>
    <row r="639" spans="1:26" ht="15.75" customHeight="1" x14ac:dyDescent="0.25">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row>
    <row r="640" spans="1:26" ht="15.75" customHeight="1" x14ac:dyDescent="0.25">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row>
    <row r="641" spans="1:26" ht="15.75" customHeight="1" x14ac:dyDescent="0.25">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row>
    <row r="642" spans="1:26" ht="15.75" customHeight="1" x14ac:dyDescent="0.25">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row>
    <row r="643" spans="1:26" ht="15.75" customHeight="1" x14ac:dyDescent="0.25">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row>
    <row r="644" spans="1:26" ht="15.75" customHeight="1" x14ac:dyDescent="0.25">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row>
    <row r="645" spans="1:26" ht="15.75" customHeight="1" x14ac:dyDescent="0.25">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row>
    <row r="646" spans="1:26" ht="15.75" customHeight="1" x14ac:dyDescent="0.25">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row>
    <row r="647" spans="1:26" ht="15.75" customHeight="1" x14ac:dyDescent="0.25">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row>
    <row r="648" spans="1:26" ht="15.75" customHeight="1" x14ac:dyDescent="0.25">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row>
    <row r="649" spans="1:26" ht="15.75" customHeight="1" x14ac:dyDescent="0.25">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row>
    <row r="650" spans="1:26" ht="15.75" customHeight="1" x14ac:dyDescent="0.25">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row>
    <row r="651" spans="1:26" ht="15.75" customHeight="1" x14ac:dyDescent="0.25">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row>
    <row r="652" spans="1:26" ht="15.75" customHeight="1" x14ac:dyDescent="0.25">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row>
    <row r="653" spans="1:26" ht="15.75" customHeight="1" x14ac:dyDescent="0.25">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row>
    <row r="654" spans="1:26" ht="15.75" customHeight="1" x14ac:dyDescent="0.25">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row>
    <row r="655" spans="1:26" ht="15.75" customHeight="1" x14ac:dyDescent="0.25">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row>
    <row r="656" spans="1:26" ht="15.75" customHeight="1" x14ac:dyDescent="0.25">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row>
    <row r="657" spans="1:26" ht="15.75" customHeight="1" x14ac:dyDescent="0.25">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row>
    <row r="658" spans="1:26" ht="15.75" customHeight="1" x14ac:dyDescent="0.25">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row>
    <row r="659" spans="1:26" ht="15.75" customHeight="1" x14ac:dyDescent="0.25">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row>
    <row r="660" spans="1:26" ht="15.75" customHeight="1" x14ac:dyDescent="0.25">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row>
    <row r="661" spans="1:26" ht="15.75" customHeight="1" x14ac:dyDescent="0.25">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row>
    <row r="662" spans="1:26" ht="15.75" customHeight="1" x14ac:dyDescent="0.25">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row>
    <row r="663" spans="1:26" ht="15.75" customHeight="1" x14ac:dyDescent="0.25">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row>
    <row r="664" spans="1:26" ht="15.75" customHeight="1" x14ac:dyDescent="0.25">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row>
    <row r="665" spans="1:26" ht="15.75" customHeight="1" x14ac:dyDescent="0.25">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row>
    <row r="666" spans="1:26" ht="15.75" customHeight="1" x14ac:dyDescent="0.25">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row>
    <row r="667" spans="1:26" ht="15.75" customHeight="1" x14ac:dyDescent="0.25">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row>
    <row r="668" spans="1:26" ht="15.75" customHeight="1" x14ac:dyDescent="0.25">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row>
    <row r="669" spans="1:26" ht="15.75" customHeight="1" x14ac:dyDescent="0.25">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row>
    <row r="670" spans="1:26" ht="15.75" customHeight="1" x14ac:dyDescent="0.25">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row>
    <row r="671" spans="1:26" ht="15.75" customHeight="1" x14ac:dyDescent="0.25">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row>
    <row r="672" spans="1:26" ht="15.75" customHeight="1" x14ac:dyDescent="0.25">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row>
    <row r="673" spans="1:26" ht="15.75" customHeight="1" x14ac:dyDescent="0.25">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row>
    <row r="674" spans="1:26" ht="15.75" customHeight="1" x14ac:dyDescent="0.25">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row>
    <row r="675" spans="1:26" ht="15.75" customHeight="1" x14ac:dyDescent="0.25">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row>
    <row r="676" spans="1:26" ht="15.75" customHeight="1" x14ac:dyDescent="0.25">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row>
    <row r="677" spans="1:26" ht="15.75" customHeight="1" x14ac:dyDescent="0.25">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row>
    <row r="678" spans="1:26" ht="15.75" customHeight="1" x14ac:dyDescent="0.25">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row>
    <row r="679" spans="1:26" ht="15.75" customHeight="1" x14ac:dyDescent="0.25">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row>
    <row r="680" spans="1:26" ht="15.75" customHeight="1" x14ac:dyDescent="0.25">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row>
    <row r="681" spans="1:26" ht="15.75" customHeight="1" x14ac:dyDescent="0.25">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row>
    <row r="682" spans="1:26" ht="15.75" customHeight="1" x14ac:dyDescent="0.25">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row>
    <row r="683" spans="1:26" ht="15.75" customHeight="1" x14ac:dyDescent="0.25">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row>
    <row r="684" spans="1:26" ht="15.75" customHeight="1" x14ac:dyDescent="0.25">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row>
    <row r="685" spans="1:26" ht="15.75" customHeight="1" x14ac:dyDescent="0.25">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row>
    <row r="686" spans="1:26" ht="15.75" customHeight="1" x14ac:dyDescent="0.25">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row>
    <row r="687" spans="1:26" ht="15.75" customHeight="1" x14ac:dyDescent="0.25">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row>
    <row r="688" spans="1:26" ht="15.75" customHeight="1" x14ac:dyDescent="0.25">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row>
    <row r="689" spans="1:26" ht="15.75" customHeight="1" x14ac:dyDescent="0.25">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row>
    <row r="690" spans="1:26" ht="15.75" customHeight="1" x14ac:dyDescent="0.25">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row>
    <row r="691" spans="1:26" ht="15.75" customHeight="1" x14ac:dyDescent="0.25">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row>
    <row r="692" spans="1:26" ht="15.75" customHeight="1" x14ac:dyDescent="0.25">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row>
    <row r="693" spans="1:26" ht="15.75" customHeight="1" x14ac:dyDescent="0.25">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row>
    <row r="694" spans="1:26" ht="15.75" customHeight="1" x14ac:dyDescent="0.25">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row>
    <row r="695" spans="1:26" ht="15.75" customHeight="1" x14ac:dyDescent="0.25">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row>
    <row r="696" spans="1:26" ht="15.75" customHeight="1" x14ac:dyDescent="0.25">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row>
    <row r="697" spans="1:26" ht="15.75" customHeight="1" x14ac:dyDescent="0.25">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row>
    <row r="698" spans="1:26" ht="15.75" customHeight="1" x14ac:dyDescent="0.25">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row>
    <row r="699" spans="1:26" ht="15.75" customHeight="1" x14ac:dyDescent="0.25">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row>
    <row r="700" spans="1:26" ht="15.75" customHeight="1" x14ac:dyDescent="0.25">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row>
    <row r="701" spans="1:26" ht="15.75" customHeight="1" x14ac:dyDescent="0.25">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row>
    <row r="702" spans="1:26" ht="15.75" customHeight="1" x14ac:dyDescent="0.25">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row>
    <row r="703" spans="1:26" ht="15.75" customHeight="1" x14ac:dyDescent="0.25">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row>
    <row r="704" spans="1:26" ht="15.75" customHeight="1" x14ac:dyDescent="0.25">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row>
    <row r="705" spans="1:26" ht="15.75" customHeight="1" x14ac:dyDescent="0.25">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row>
    <row r="706" spans="1:26" ht="15.75" customHeight="1" x14ac:dyDescent="0.25">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row>
    <row r="707" spans="1:26" ht="15.75" customHeight="1" x14ac:dyDescent="0.25">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row>
    <row r="708" spans="1:26" ht="15.75" customHeight="1" x14ac:dyDescent="0.25">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row>
    <row r="709" spans="1:26" ht="15.75" customHeight="1" x14ac:dyDescent="0.25">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row>
    <row r="710" spans="1:26" ht="15.75" customHeight="1" x14ac:dyDescent="0.25">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row>
    <row r="711" spans="1:26" ht="15.75" customHeight="1" x14ac:dyDescent="0.25">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row>
    <row r="712" spans="1:26" ht="15.75" customHeight="1" x14ac:dyDescent="0.25">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row>
    <row r="713" spans="1:26" ht="15.75" customHeight="1" x14ac:dyDescent="0.25">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row>
    <row r="714" spans="1:26" ht="15.75" customHeight="1" x14ac:dyDescent="0.25">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row>
    <row r="715" spans="1:26" ht="15.75" customHeight="1" x14ac:dyDescent="0.25">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row>
    <row r="716" spans="1:26" ht="15.75" customHeight="1" x14ac:dyDescent="0.25">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row>
    <row r="717" spans="1:26" ht="15.75" customHeight="1" x14ac:dyDescent="0.25">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row>
    <row r="718" spans="1:26" ht="15.75" customHeight="1" x14ac:dyDescent="0.25">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row>
    <row r="719" spans="1:26" ht="15.75" customHeight="1" x14ac:dyDescent="0.25">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row>
    <row r="720" spans="1:26" ht="15.75" customHeight="1" x14ac:dyDescent="0.25">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row>
    <row r="721" spans="1:26" ht="15.75" customHeight="1" x14ac:dyDescent="0.25">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row>
    <row r="722" spans="1:26" ht="15.75" customHeight="1" x14ac:dyDescent="0.25">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row>
    <row r="723" spans="1:26" ht="15.75" customHeight="1" x14ac:dyDescent="0.25">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row>
    <row r="724" spans="1:26" ht="15.75" customHeight="1" x14ac:dyDescent="0.25">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row>
    <row r="725" spans="1:26" ht="15.75" customHeight="1" x14ac:dyDescent="0.25">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row>
    <row r="726" spans="1:26" ht="15.75" customHeight="1" x14ac:dyDescent="0.25">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row>
    <row r="727" spans="1:26" ht="15.75" customHeight="1" x14ac:dyDescent="0.25">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row>
    <row r="728" spans="1:26" ht="15.75" customHeight="1" x14ac:dyDescent="0.25">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row>
    <row r="729" spans="1:26" ht="15.75" customHeight="1" x14ac:dyDescent="0.25">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row>
    <row r="730" spans="1:26" ht="15.75" customHeight="1" x14ac:dyDescent="0.25">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row>
    <row r="731" spans="1:26" ht="15.75" customHeight="1" x14ac:dyDescent="0.25">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row>
    <row r="732" spans="1:26" ht="15.75" customHeight="1" x14ac:dyDescent="0.25">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row>
    <row r="733" spans="1:26" ht="15.75" customHeight="1" x14ac:dyDescent="0.25">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row>
    <row r="734" spans="1:26" ht="15.75" customHeight="1" x14ac:dyDescent="0.25">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row>
    <row r="735" spans="1:26" ht="15.75" customHeight="1" x14ac:dyDescent="0.25">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row>
    <row r="736" spans="1:26" ht="15.75" customHeight="1" x14ac:dyDescent="0.25">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row>
    <row r="737" spans="1:26" ht="15.75" customHeight="1" x14ac:dyDescent="0.25">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row>
    <row r="738" spans="1:26" ht="15.75" customHeight="1" x14ac:dyDescent="0.25">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row>
    <row r="739" spans="1:26" ht="15.75" customHeight="1" x14ac:dyDescent="0.25">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row>
    <row r="740" spans="1:26" ht="15.75" customHeight="1" x14ac:dyDescent="0.25">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row>
    <row r="741" spans="1:26" ht="15.75" customHeight="1" x14ac:dyDescent="0.25">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row>
    <row r="742" spans="1:26" ht="15.75" customHeight="1" x14ac:dyDescent="0.25">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row>
    <row r="743" spans="1:26" ht="15.75" customHeight="1" x14ac:dyDescent="0.25">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row>
    <row r="744" spans="1:26" ht="15.75" customHeight="1" x14ac:dyDescent="0.25">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row>
    <row r="745" spans="1:26" ht="15.75" customHeight="1" x14ac:dyDescent="0.25">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row>
    <row r="746" spans="1:26" ht="15.75" customHeight="1" x14ac:dyDescent="0.25">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row>
    <row r="747" spans="1:26" ht="15.75" customHeight="1" x14ac:dyDescent="0.25">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row>
    <row r="748" spans="1:26" ht="15.75" customHeight="1" x14ac:dyDescent="0.25">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row>
    <row r="749" spans="1:26" ht="15.75" customHeight="1" x14ac:dyDescent="0.25">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row>
    <row r="750" spans="1:26" ht="15.75" customHeight="1" x14ac:dyDescent="0.25">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row>
    <row r="751" spans="1:26" ht="15.75" customHeight="1" x14ac:dyDescent="0.25">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row>
    <row r="752" spans="1:26" ht="15.75" customHeight="1" x14ac:dyDescent="0.25">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row>
    <row r="753" spans="1:26" ht="15.75" customHeight="1" x14ac:dyDescent="0.25">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row>
    <row r="754" spans="1:26" ht="15.75" customHeight="1" x14ac:dyDescent="0.25">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row>
    <row r="755" spans="1:26" ht="15.75" customHeight="1" x14ac:dyDescent="0.25">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row>
    <row r="756" spans="1:26" ht="15.75" customHeight="1" x14ac:dyDescent="0.25">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row>
    <row r="757" spans="1:26" ht="15.75" customHeight="1" x14ac:dyDescent="0.25">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row>
    <row r="758" spans="1:26" ht="15.75" customHeight="1" x14ac:dyDescent="0.25">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row>
    <row r="759" spans="1:26" ht="15.75" customHeight="1" x14ac:dyDescent="0.25">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row>
    <row r="760" spans="1:26" ht="15.75" customHeight="1" x14ac:dyDescent="0.25">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row>
    <row r="761" spans="1:26" ht="15.75" customHeight="1" x14ac:dyDescent="0.25">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row>
    <row r="762" spans="1:26" ht="15.75" customHeight="1" x14ac:dyDescent="0.25">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row>
    <row r="763" spans="1:26" ht="15.75" customHeight="1" x14ac:dyDescent="0.25">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row>
    <row r="764" spans="1:26" ht="15.75" customHeight="1" x14ac:dyDescent="0.25">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row>
    <row r="765" spans="1:26" ht="15.75" customHeight="1" x14ac:dyDescent="0.25">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row>
    <row r="766" spans="1:26" ht="15.75" customHeight="1" x14ac:dyDescent="0.25">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row>
    <row r="767" spans="1:26" ht="15.75" customHeight="1" x14ac:dyDescent="0.25">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row>
    <row r="768" spans="1:26" ht="15.75" customHeight="1" x14ac:dyDescent="0.25">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row>
    <row r="769" spans="1:26" ht="15.75" customHeight="1" x14ac:dyDescent="0.25">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row>
    <row r="770" spans="1:26" ht="15.75" customHeight="1" x14ac:dyDescent="0.25">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row>
    <row r="771" spans="1:26" ht="15.75" customHeight="1" x14ac:dyDescent="0.25">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row>
    <row r="772" spans="1:26" ht="15.75" customHeight="1" x14ac:dyDescent="0.25">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row>
    <row r="773" spans="1:26" ht="15.75" customHeight="1" x14ac:dyDescent="0.25">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row>
    <row r="774" spans="1:26" ht="15.75" customHeight="1" x14ac:dyDescent="0.25">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row>
    <row r="775" spans="1:26" ht="15.75" customHeight="1" x14ac:dyDescent="0.25">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row>
    <row r="776" spans="1:26" ht="15.75" customHeight="1" x14ac:dyDescent="0.25">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row>
    <row r="777" spans="1:26" ht="15.75" customHeight="1" x14ac:dyDescent="0.25">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row>
    <row r="778" spans="1:26" ht="15.75" customHeight="1" x14ac:dyDescent="0.25">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row>
    <row r="779" spans="1:26" ht="15.75" customHeight="1" x14ac:dyDescent="0.25">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row>
    <row r="780" spans="1:26" ht="15.75" customHeight="1" x14ac:dyDescent="0.25">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row>
    <row r="781" spans="1:26" ht="15.75" customHeight="1" x14ac:dyDescent="0.25">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row>
    <row r="782" spans="1:26" ht="15.75" customHeight="1" x14ac:dyDescent="0.25">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row>
    <row r="783" spans="1:26" ht="15.75" customHeight="1" x14ac:dyDescent="0.25">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row>
    <row r="784" spans="1:26" ht="15.75" customHeight="1" x14ac:dyDescent="0.25">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row>
    <row r="785" spans="1:26" ht="15.75" customHeight="1" x14ac:dyDescent="0.25">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row>
    <row r="786" spans="1:26" ht="15.75" customHeight="1" x14ac:dyDescent="0.25">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row>
    <row r="787" spans="1:26" ht="15.75" customHeight="1" x14ac:dyDescent="0.25">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row>
    <row r="788" spans="1:26" ht="15.75" customHeight="1" x14ac:dyDescent="0.25">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row>
    <row r="789" spans="1:26" ht="15.75" customHeight="1" x14ac:dyDescent="0.25">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row>
    <row r="790" spans="1:26" ht="15.75" customHeight="1" x14ac:dyDescent="0.25">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row>
    <row r="791" spans="1:26" ht="15.75" customHeight="1" x14ac:dyDescent="0.25">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row>
    <row r="792" spans="1:26" ht="15.75" customHeight="1" x14ac:dyDescent="0.25">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row>
    <row r="793" spans="1:26" ht="15.75" customHeight="1" x14ac:dyDescent="0.25">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row>
    <row r="794" spans="1:26" ht="15.75" customHeight="1" x14ac:dyDescent="0.25">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row>
    <row r="795" spans="1:26" ht="15.75" customHeight="1" x14ac:dyDescent="0.25">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row>
    <row r="796" spans="1:26" ht="15.75" customHeight="1" x14ac:dyDescent="0.25">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row>
    <row r="797" spans="1:26" ht="15.75" customHeight="1" x14ac:dyDescent="0.25">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row>
    <row r="798" spans="1:26" ht="15.75" customHeight="1" x14ac:dyDescent="0.25">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row>
    <row r="799" spans="1:26" ht="15.75" customHeight="1" x14ac:dyDescent="0.25">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row>
    <row r="800" spans="1:26" ht="15.75" customHeight="1" x14ac:dyDescent="0.25">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row>
    <row r="801" spans="1:26" ht="15.75" customHeight="1" x14ac:dyDescent="0.25">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row>
    <row r="802" spans="1:26" ht="15.75" customHeight="1" x14ac:dyDescent="0.25">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row>
    <row r="803" spans="1:26" ht="15.75" customHeight="1" x14ac:dyDescent="0.25">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row>
    <row r="804" spans="1:26" ht="15.75" customHeight="1" x14ac:dyDescent="0.25">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row>
    <row r="805" spans="1:26" ht="15.75" customHeight="1" x14ac:dyDescent="0.25">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row>
    <row r="806" spans="1:26" ht="15.75" customHeight="1" x14ac:dyDescent="0.25">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row>
    <row r="807" spans="1:26" ht="15.75" customHeight="1" x14ac:dyDescent="0.25">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row>
    <row r="808" spans="1:26" ht="15.75" customHeight="1" x14ac:dyDescent="0.25">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row>
    <row r="809" spans="1:26" ht="15.75" customHeight="1" x14ac:dyDescent="0.25">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row>
    <row r="810" spans="1:26" ht="15.75" customHeight="1" x14ac:dyDescent="0.25">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row>
    <row r="811" spans="1:26" ht="15.75" customHeight="1" x14ac:dyDescent="0.25">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row>
    <row r="812" spans="1:26" ht="15.75" customHeight="1" x14ac:dyDescent="0.25">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row>
    <row r="813" spans="1:26" ht="15.75" customHeight="1" x14ac:dyDescent="0.25">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row>
    <row r="814" spans="1:26" ht="15.75" customHeight="1" x14ac:dyDescent="0.25">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row>
    <row r="815" spans="1:26" ht="15.75" customHeight="1" x14ac:dyDescent="0.25">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row>
    <row r="816" spans="1:26" ht="15.75" customHeight="1" x14ac:dyDescent="0.25">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row>
    <row r="817" spans="1:26" ht="15.75" customHeight="1" x14ac:dyDescent="0.25">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row>
    <row r="818" spans="1:26" ht="15.75" customHeight="1" x14ac:dyDescent="0.25">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row>
    <row r="819" spans="1:26" ht="15.75" customHeight="1" x14ac:dyDescent="0.25">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row>
    <row r="820" spans="1:26" ht="15.75" customHeight="1" x14ac:dyDescent="0.25">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row>
    <row r="821" spans="1:26" ht="15.75" customHeight="1" x14ac:dyDescent="0.25">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row>
    <row r="822" spans="1:26" ht="15.75" customHeight="1" x14ac:dyDescent="0.25">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row>
    <row r="823" spans="1:26" ht="15.75" customHeight="1" x14ac:dyDescent="0.25">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row>
    <row r="824" spans="1:26" ht="15.75" customHeight="1" x14ac:dyDescent="0.25">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row>
    <row r="825" spans="1:26" ht="15.75" customHeight="1" x14ac:dyDescent="0.25">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row>
    <row r="826" spans="1:26" ht="15.75" customHeight="1" x14ac:dyDescent="0.25">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row>
    <row r="827" spans="1:26" ht="15.75" customHeight="1" x14ac:dyDescent="0.25">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row>
    <row r="828" spans="1:26" ht="15.75" customHeight="1" x14ac:dyDescent="0.25">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row>
    <row r="829" spans="1:26" ht="15.75" customHeight="1" x14ac:dyDescent="0.25">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row>
    <row r="830" spans="1:26" ht="15.75" customHeight="1" x14ac:dyDescent="0.25">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row>
    <row r="831" spans="1:26" ht="15.75" customHeight="1" x14ac:dyDescent="0.25">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row>
    <row r="832" spans="1:26" ht="15.75" customHeight="1" x14ac:dyDescent="0.25">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row>
    <row r="833" spans="1:26" ht="15.75" customHeight="1" x14ac:dyDescent="0.25">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row>
    <row r="834" spans="1:26" ht="15.75" customHeight="1" x14ac:dyDescent="0.25">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row>
    <row r="835" spans="1:26" ht="15.75" customHeight="1" x14ac:dyDescent="0.25">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row>
    <row r="836" spans="1:26" ht="15.75" customHeight="1" x14ac:dyDescent="0.25">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row>
    <row r="837" spans="1:26" ht="15.75" customHeight="1" x14ac:dyDescent="0.25">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row>
    <row r="838" spans="1:26" ht="15.75" customHeight="1" x14ac:dyDescent="0.25">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row>
    <row r="839" spans="1:26" ht="15.75" customHeight="1" x14ac:dyDescent="0.25">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row>
    <row r="840" spans="1:26" ht="15.75" customHeight="1" x14ac:dyDescent="0.25">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row>
    <row r="841" spans="1:26" ht="15.75" customHeight="1" x14ac:dyDescent="0.25">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row>
    <row r="842" spans="1:26" ht="15.75" customHeight="1" x14ac:dyDescent="0.25">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row>
    <row r="843" spans="1:26" ht="15.75" customHeight="1" x14ac:dyDescent="0.25">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row>
    <row r="844" spans="1:26" ht="15.75" customHeight="1" x14ac:dyDescent="0.25">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row>
    <row r="845" spans="1:26" ht="15.75" customHeight="1" x14ac:dyDescent="0.25">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row>
    <row r="846" spans="1:26" ht="15.75" customHeight="1" x14ac:dyDescent="0.25">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row>
    <row r="847" spans="1:26" ht="15.75" customHeight="1" x14ac:dyDescent="0.25">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row>
    <row r="848" spans="1:26" ht="15.75" customHeight="1" x14ac:dyDescent="0.25">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row>
    <row r="849" spans="1:26" ht="15.75" customHeight="1" x14ac:dyDescent="0.25">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row>
    <row r="850" spans="1:26" ht="15.75" customHeight="1" x14ac:dyDescent="0.25">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row>
    <row r="851" spans="1:26" ht="15.75" customHeight="1" x14ac:dyDescent="0.25">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row>
    <row r="852" spans="1:26" ht="15.75" customHeight="1" x14ac:dyDescent="0.25">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row>
    <row r="853" spans="1:26" ht="15.75" customHeight="1" x14ac:dyDescent="0.25">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row>
    <row r="854" spans="1:26" ht="15.75" customHeight="1" x14ac:dyDescent="0.25">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row>
    <row r="855" spans="1:26" ht="15.75" customHeight="1" x14ac:dyDescent="0.25">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row>
    <row r="856" spans="1:26" ht="15.75" customHeight="1" x14ac:dyDescent="0.25">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row>
    <row r="857" spans="1:26" ht="15.75" customHeight="1" x14ac:dyDescent="0.25">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row>
    <row r="858" spans="1:26" ht="15.75" customHeight="1" x14ac:dyDescent="0.25">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row>
    <row r="859" spans="1:26" ht="15.75" customHeight="1" x14ac:dyDescent="0.25">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row>
    <row r="860" spans="1:26" ht="15.75" customHeight="1" x14ac:dyDescent="0.25">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row>
    <row r="861" spans="1:26" ht="15.75" customHeight="1" x14ac:dyDescent="0.25">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row>
    <row r="862" spans="1:26" ht="15.75" customHeight="1" x14ac:dyDescent="0.25">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row>
    <row r="863" spans="1:26" ht="15.75" customHeight="1" x14ac:dyDescent="0.25">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row>
    <row r="864" spans="1:26" ht="15.75" customHeight="1" x14ac:dyDescent="0.25">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row>
    <row r="865" spans="1:26" ht="15.75" customHeight="1" x14ac:dyDescent="0.25">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row>
    <row r="866" spans="1:26" ht="15.75" customHeight="1" x14ac:dyDescent="0.25">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row>
    <row r="867" spans="1:26" ht="15.75" customHeight="1" x14ac:dyDescent="0.25">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row>
    <row r="868" spans="1:26" ht="15.75" customHeight="1" x14ac:dyDescent="0.25">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row>
    <row r="869" spans="1:26" ht="15.75" customHeight="1" x14ac:dyDescent="0.25">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row>
    <row r="870" spans="1:26" ht="15.75" customHeight="1" x14ac:dyDescent="0.25">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row>
    <row r="871" spans="1:26" ht="15.75" customHeight="1" x14ac:dyDescent="0.25">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row>
    <row r="872" spans="1:26" ht="15.75" customHeight="1" x14ac:dyDescent="0.25">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row>
    <row r="873" spans="1:26" ht="15.75" customHeight="1" x14ac:dyDescent="0.25">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row>
    <row r="874" spans="1:26" ht="15.75" customHeight="1" x14ac:dyDescent="0.25">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row>
    <row r="875" spans="1:26" ht="15.75" customHeight="1" x14ac:dyDescent="0.25">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row>
    <row r="876" spans="1:26" ht="15.75" customHeight="1" x14ac:dyDescent="0.25">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row>
    <row r="877" spans="1:26" ht="15.75" customHeight="1" x14ac:dyDescent="0.25">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row>
    <row r="878" spans="1:26" ht="15.75" customHeight="1" x14ac:dyDescent="0.25">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row>
    <row r="879" spans="1:26" ht="15.75" customHeight="1" x14ac:dyDescent="0.25">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row>
    <row r="880" spans="1:26" ht="15.75" customHeight="1" x14ac:dyDescent="0.25">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row>
    <row r="881" spans="1:26" ht="15.75" customHeight="1" x14ac:dyDescent="0.25">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row>
    <row r="882" spans="1:26" ht="15.75" customHeight="1" x14ac:dyDescent="0.25">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row>
    <row r="883" spans="1:26" ht="15.75" customHeight="1" x14ac:dyDescent="0.25">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row>
    <row r="884" spans="1:26" ht="15.75" customHeight="1" x14ac:dyDescent="0.25">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row>
    <row r="885" spans="1:26" ht="15.75" customHeight="1" x14ac:dyDescent="0.25">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row>
    <row r="886" spans="1:26" ht="15.75" customHeight="1" x14ac:dyDescent="0.25">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row>
    <row r="887" spans="1:26" ht="15.75" customHeight="1" x14ac:dyDescent="0.25">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row>
    <row r="888" spans="1:26" ht="15.75" customHeight="1" x14ac:dyDescent="0.25">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row>
    <row r="889" spans="1:26" ht="15.75" customHeight="1" x14ac:dyDescent="0.25">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row>
    <row r="890" spans="1:26" ht="15.75" customHeight="1" x14ac:dyDescent="0.25">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row>
    <row r="891" spans="1:26" ht="15.75" customHeight="1" x14ac:dyDescent="0.25">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row>
    <row r="892" spans="1:26" ht="15.75" customHeight="1" x14ac:dyDescent="0.25">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row>
    <row r="893" spans="1:26" ht="15.75" customHeight="1" x14ac:dyDescent="0.25">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row>
    <row r="894" spans="1:26" ht="15.75" customHeight="1" x14ac:dyDescent="0.25">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row>
    <row r="895" spans="1:26" ht="15.75" customHeight="1" x14ac:dyDescent="0.25">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row>
    <row r="896" spans="1:26" ht="15.75" customHeight="1" x14ac:dyDescent="0.25">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row>
    <row r="897" spans="1:26" ht="15.75" customHeight="1" x14ac:dyDescent="0.25">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row>
    <row r="898" spans="1:26" ht="15.75" customHeight="1" x14ac:dyDescent="0.25">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row>
    <row r="899" spans="1:26" ht="15.75" customHeight="1" x14ac:dyDescent="0.25">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row>
    <row r="900" spans="1:26" ht="15.75" customHeight="1" x14ac:dyDescent="0.25">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row>
    <row r="901" spans="1:26" ht="15.75" customHeight="1" x14ac:dyDescent="0.25">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row>
    <row r="902" spans="1:26" ht="15.75" customHeight="1" x14ac:dyDescent="0.25">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row>
    <row r="903" spans="1:26" ht="15.75" customHeight="1" x14ac:dyDescent="0.25">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row>
    <row r="904" spans="1:26" ht="15.75" customHeight="1" x14ac:dyDescent="0.25">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row>
    <row r="905" spans="1:26" ht="15.75" customHeight="1" x14ac:dyDescent="0.25">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row>
    <row r="906" spans="1:26" ht="15.75" customHeight="1" x14ac:dyDescent="0.25">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row>
    <row r="907" spans="1:26" ht="15.75" customHeight="1" x14ac:dyDescent="0.25">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row>
    <row r="908" spans="1:26" ht="15.75" customHeight="1" x14ac:dyDescent="0.25">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row>
    <row r="909" spans="1:26" ht="15.75" customHeight="1" x14ac:dyDescent="0.25">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row>
    <row r="910" spans="1:26" ht="15.75" customHeight="1" x14ac:dyDescent="0.25">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row>
    <row r="911" spans="1:26" ht="15.75" customHeight="1" x14ac:dyDescent="0.25">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row>
    <row r="912" spans="1:26" ht="15.75" customHeight="1" x14ac:dyDescent="0.25">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row>
    <row r="913" spans="1:26" ht="15.75" customHeight="1" x14ac:dyDescent="0.25">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row>
    <row r="914" spans="1:26" ht="15.75" customHeight="1" x14ac:dyDescent="0.25">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row>
    <row r="915" spans="1:26" ht="15.75" customHeight="1" x14ac:dyDescent="0.25">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row>
    <row r="916" spans="1:26" ht="15.75" customHeight="1" x14ac:dyDescent="0.25">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row>
    <row r="917" spans="1:26" ht="15.75" customHeight="1" x14ac:dyDescent="0.25">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row>
    <row r="918" spans="1:26" ht="15.75" customHeight="1" x14ac:dyDescent="0.25">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row>
    <row r="919" spans="1:26" ht="15.75" customHeight="1" x14ac:dyDescent="0.25">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row>
    <row r="920" spans="1:26" ht="15.75" customHeight="1" x14ac:dyDescent="0.25">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row>
    <row r="921" spans="1:26" ht="15.75" customHeight="1" x14ac:dyDescent="0.25">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row>
    <row r="922" spans="1:26" ht="15.75" customHeight="1" x14ac:dyDescent="0.25">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row>
    <row r="923" spans="1:26" ht="15.75" customHeight="1" x14ac:dyDescent="0.25">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row>
    <row r="924" spans="1:26" ht="15.75" customHeight="1" x14ac:dyDescent="0.25">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row>
    <row r="925" spans="1:26" ht="15.75" customHeight="1" x14ac:dyDescent="0.25">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row>
    <row r="926" spans="1:26" ht="15.75" customHeight="1" x14ac:dyDescent="0.25">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row>
    <row r="927" spans="1:26" ht="15.75" customHeight="1" x14ac:dyDescent="0.25">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row>
    <row r="928" spans="1:26" ht="15.75" customHeight="1" x14ac:dyDescent="0.25">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row>
    <row r="929" spans="1:26" ht="15.75" customHeight="1" x14ac:dyDescent="0.25">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row>
    <row r="930" spans="1:26" ht="15.75" customHeight="1" x14ac:dyDescent="0.25">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row>
    <row r="931" spans="1:26" ht="15.75" customHeight="1" x14ac:dyDescent="0.25">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row>
    <row r="932" spans="1:26" ht="15.75" customHeight="1" x14ac:dyDescent="0.25">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row>
    <row r="933" spans="1:26" ht="15.75" customHeight="1" x14ac:dyDescent="0.25">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row>
    <row r="934" spans="1:26" ht="15.75" customHeight="1" x14ac:dyDescent="0.25">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row>
    <row r="935" spans="1:26" ht="15.75" customHeight="1" x14ac:dyDescent="0.25">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row>
    <row r="936" spans="1:26" ht="15.75" customHeight="1" x14ac:dyDescent="0.25">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row>
    <row r="937" spans="1:26" ht="15.75" customHeight="1" x14ac:dyDescent="0.25">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row>
    <row r="938" spans="1:26" ht="15.75" customHeight="1" x14ac:dyDescent="0.25">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row>
    <row r="939" spans="1:26" ht="15.75" customHeight="1" x14ac:dyDescent="0.25">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row>
    <row r="940" spans="1:26" ht="15.75" customHeight="1" x14ac:dyDescent="0.25">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row>
    <row r="941" spans="1:26" ht="15.75" customHeight="1" x14ac:dyDescent="0.25">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row>
    <row r="942" spans="1:26" ht="15.75" customHeight="1" x14ac:dyDescent="0.25">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row>
    <row r="943" spans="1:26" ht="15.75" customHeight="1" x14ac:dyDescent="0.25">
      <c r="A943" s="131"/>
      <c r="B943" s="131"/>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row>
    <row r="944" spans="1:26" ht="15.75" customHeight="1" x14ac:dyDescent="0.25">
      <c r="A944" s="131"/>
      <c r="B944" s="131"/>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row>
    <row r="945" spans="1:26" ht="15.75" customHeight="1" x14ac:dyDescent="0.25">
      <c r="A945" s="131"/>
      <c r="B945" s="131"/>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row>
    <row r="946" spans="1:26" ht="15.75" customHeight="1" x14ac:dyDescent="0.25">
      <c r="A946" s="131"/>
      <c r="B946" s="131"/>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row>
    <row r="947" spans="1:26" ht="15.75" customHeight="1" x14ac:dyDescent="0.25">
      <c r="A947" s="131"/>
      <c r="B947" s="131"/>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row>
    <row r="948" spans="1:26" ht="15.75" customHeight="1" x14ac:dyDescent="0.25">
      <c r="A948" s="131"/>
      <c r="B948" s="131"/>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row>
    <row r="949" spans="1:26" ht="15.75" customHeight="1" x14ac:dyDescent="0.25">
      <c r="A949" s="131"/>
      <c r="B949" s="131"/>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row>
    <row r="950" spans="1:26" ht="15.75" customHeight="1" x14ac:dyDescent="0.25">
      <c r="A950" s="131"/>
      <c r="B950" s="131"/>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row>
    <row r="951" spans="1:26" ht="15.75" customHeight="1" x14ac:dyDescent="0.25">
      <c r="A951" s="131"/>
      <c r="B951" s="131"/>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row>
    <row r="952" spans="1:26" ht="15.75" customHeight="1" x14ac:dyDescent="0.25">
      <c r="A952" s="131"/>
      <c r="B952" s="131"/>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row>
    <row r="953" spans="1:26" ht="15.75" customHeight="1" x14ac:dyDescent="0.25">
      <c r="A953" s="131"/>
      <c r="B953" s="131"/>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row>
    <row r="954" spans="1:26" ht="15.75" customHeight="1" x14ac:dyDescent="0.25">
      <c r="A954" s="131"/>
      <c r="B954" s="131"/>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row>
    <row r="955" spans="1:26" ht="15.75" customHeight="1" x14ac:dyDescent="0.25">
      <c r="A955" s="131"/>
      <c r="B955" s="131"/>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row>
    <row r="956" spans="1:26" ht="15.75" customHeight="1" x14ac:dyDescent="0.25">
      <c r="A956" s="131"/>
      <c r="B956" s="131"/>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row>
    <row r="957" spans="1:26" ht="15.75" customHeight="1" x14ac:dyDescent="0.25">
      <c r="A957" s="131"/>
      <c r="B957" s="131"/>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row>
    <row r="958" spans="1:26" ht="15.75" customHeight="1" x14ac:dyDescent="0.25">
      <c r="A958" s="131"/>
      <c r="B958" s="131"/>
      <c r="C958" s="131"/>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c r="Z958" s="131"/>
    </row>
    <row r="959" spans="1:26" ht="15.75" customHeight="1" x14ac:dyDescent="0.25">
      <c r="A959" s="131"/>
      <c r="B959" s="131"/>
      <c r="C959" s="131"/>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c r="Z959" s="131"/>
    </row>
    <row r="960" spans="1:26" ht="15.75" customHeight="1" x14ac:dyDescent="0.25">
      <c r="A960" s="131"/>
      <c r="B960" s="131"/>
      <c r="C960" s="131"/>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row>
    <row r="961" spans="1:26" ht="15.75" customHeight="1" x14ac:dyDescent="0.25">
      <c r="A961" s="131"/>
      <c r="B961" s="131"/>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row>
    <row r="962" spans="1:26" ht="15.75" customHeight="1" x14ac:dyDescent="0.25">
      <c r="A962" s="131"/>
      <c r="B962" s="131"/>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row>
    <row r="963" spans="1:26" ht="15.75" customHeight="1" x14ac:dyDescent="0.25">
      <c r="A963" s="131"/>
      <c r="B963" s="131"/>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row>
    <row r="964" spans="1:26" ht="15.75" customHeight="1" x14ac:dyDescent="0.25">
      <c r="A964" s="131"/>
      <c r="B964" s="131"/>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row>
    <row r="965" spans="1:26" ht="15.75" customHeight="1" x14ac:dyDescent="0.25">
      <c r="A965" s="131"/>
      <c r="B965" s="131"/>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row>
    <row r="966" spans="1:26" ht="15.75" customHeight="1" x14ac:dyDescent="0.25">
      <c r="A966" s="131"/>
      <c r="B966" s="131"/>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row>
    <row r="967" spans="1:26" ht="15.75" customHeight="1" x14ac:dyDescent="0.25">
      <c r="A967" s="131"/>
      <c r="B967" s="131"/>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row>
    <row r="968" spans="1:26" ht="15.75" customHeight="1" x14ac:dyDescent="0.25">
      <c r="A968" s="131"/>
      <c r="B968" s="131"/>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row>
    <row r="969" spans="1:26" ht="15.75" customHeight="1" x14ac:dyDescent="0.25">
      <c r="A969" s="131"/>
      <c r="B969" s="131"/>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row>
    <row r="970" spans="1:26" ht="15.75" customHeight="1" x14ac:dyDescent="0.25">
      <c r="A970" s="131"/>
      <c r="B970" s="131"/>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row>
    <row r="971" spans="1:26" ht="15.75" customHeight="1" x14ac:dyDescent="0.25">
      <c r="A971" s="131"/>
      <c r="B971" s="131"/>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row>
    <row r="972" spans="1:26" ht="15.75" customHeight="1" x14ac:dyDescent="0.25">
      <c r="A972" s="131"/>
      <c r="B972" s="131"/>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row>
    <row r="973" spans="1:26" ht="15.75" customHeight="1" x14ac:dyDescent="0.25">
      <c r="A973" s="131"/>
      <c r="B973" s="131"/>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row>
    <row r="974" spans="1:26" ht="15.75" customHeight="1" x14ac:dyDescent="0.25">
      <c r="A974" s="131"/>
      <c r="B974" s="131"/>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row>
    <row r="975" spans="1:26" ht="15.75" customHeight="1" x14ac:dyDescent="0.25">
      <c r="A975" s="131"/>
      <c r="B975" s="131"/>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row>
    <row r="976" spans="1:26" ht="15.75" customHeight="1" x14ac:dyDescent="0.25">
      <c r="A976" s="131"/>
      <c r="B976" s="131"/>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row>
    <row r="977" spans="1:26" ht="15.75" customHeight="1" x14ac:dyDescent="0.25">
      <c r="A977" s="131"/>
      <c r="B977" s="131"/>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row>
    <row r="978" spans="1:26" ht="15.75" customHeight="1" x14ac:dyDescent="0.25">
      <c r="A978" s="131"/>
      <c r="B978" s="131"/>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row>
    <row r="979" spans="1:26" ht="15.75" customHeight="1" x14ac:dyDescent="0.25">
      <c r="A979" s="131"/>
      <c r="B979" s="131"/>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row>
    <row r="980" spans="1:26" ht="15.75" customHeight="1" x14ac:dyDescent="0.25">
      <c r="A980" s="131"/>
      <c r="B980" s="131"/>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row>
    <row r="981" spans="1:26" ht="15.75" customHeight="1" x14ac:dyDescent="0.25">
      <c r="A981" s="131"/>
      <c r="B981" s="131"/>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row>
    <row r="982" spans="1:26" ht="15.75" customHeight="1" x14ac:dyDescent="0.25">
      <c r="A982" s="131"/>
      <c r="B982" s="131"/>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row>
    <row r="983" spans="1:26" ht="15.75" customHeight="1" x14ac:dyDescent="0.25">
      <c r="A983" s="131"/>
      <c r="B983" s="131"/>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row>
    <row r="984" spans="1:26" ht="15.75" customHeight="1" x14ac:dyDescent="0.25">
      <c r="A984" s="131"/>
      <c r="B984" s="131"/>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row>
    <row r="985" spans="1:26" ht="15.75" customHeight="1" x14ac:dyDescent="0.25">
      <c r="A985" s="131"/>
      <c r="B985" s="131"/>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row>
    <row r="986" spans="1:26" ht="15.75" customHeight="1" x14ac:dyDescent="0.25">
      <c r="A986" s="131"/>
      <c r="B986" s="131"/>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row>
    <row r="987" spans="1:26" ht="15.75" customHeight="1" x14ac:dyDescent="0.25">
      <c r="A987" s="131"/>
      <c r="B987" s="131"/>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row>
    <row r="988" spans="1:26" ht="15.75" customHeight="1" x14ac:dyDescent="0.25">
      <c r="A988" s="131"/>
      <c r="B988" s="131"/>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row>
    <row r="989" spans="1:26" ht="15.75" customHeight="1" x14ac:dyDescent="0.25">
      <c r="A989" s="131"/>
      <c r="B989" s="131"/>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row>
    <row r="990" spans="1:26" ht="15.75" customHeight="1" x14ac:dyDescent="0.25">
      <c r="A990" s="131"/>
      <c r="B990" s="131"/>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row>
    <row r="991" spans="1:26" ht="15.75" customHeight="1" x14ac:dyDescent="0.25">
      <c r="A991" s="131"/>
      <c r="B991" s="131"/>
      <c r="C991" s="131"/>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c r="Z991" s="131"/>
    </row>
    <row r="992" spans="1:26" ht="15.75" customHeight="1" x14ac:dyDescent="0.25">
      <c r="A992" s="131"/>
      <c r="B992" s="131"/>
      <c r="C992" s="131"/>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c r="Z992" s="131"/>
    </row>
    <row r="993" spans="1:26" ht="15.75" customHeight="1" x14ac:dyDescent="0.25">
      <c r="A993" s="131"/>
      <c r="B993" s="131"/>
      <c r="C993" s="131"/>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c r="Z993" s="131"/>
    </row>
    <row r="994" spans="1:26" ht="15.75" customHeight="1" x14ac:dyDescent="0.25">
      <c r="A994" s="131"/>
      <c r="B994" s="131"/>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row>
    <row r="995" spans="1:26" ht="15.75" customHeight="1" x14ac:dyDescent="0.25">
      <c r="A995" s="131"/>
      <c r="B995" s="131"/>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row>
    <row r="996" spans="1:26" ht="15.75" customHeight="1" x14ac:dyDescent="0.25">
      <c r="A996" s="131"/>
      <c r="B996" s="131"/>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row>
    <row r="997" spans="1:26" ht="15.75" customHeight="1" x14ac:dyDescent="0.25">
      <c r="A997" s="131"/>
      <c r="B997" s="131"/>
      <c r="C997" s="131"/>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row>
    <row r="998" spans="1:26" ht="15.75" customHeight="1" x14ac:dyDescent="0.25">
      <c r="A998" s="131"/>
      <c r="B998" s="131"/>
      <c r="C998" s="131"/>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row>
    <row r="999" spans="1:26" ht="15.75" customHeight="1" x14ac:dyDescent="0.25">
      <c r="A999" s="131"/>
      <c r="B999" s="131"/>
      <c r="C999" s="131"/>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row>
    <row r="1000" spans="1:26" ht="15.75" customHeight="1" x14ac:dyDescent="0.25">
      <c r="A1000" s="131"/>
      <c r="B1000" s="131"/>
      <c r="C1000" s="131"/>
      <c r="D1000" s="131"/>
      <c r="E1000" s="131"/>
      <c r="F1000" s="131"/>
      <c r="G1000" s="131"/>
      <c r="H1000" s="131"/>
      <c r="I1000" s="131"/>
      <c r="J1000" s="131"/>
      <c r="K1000" s="131"/>
      <c r="L1000" s="131"/>
      <c r="M1000" s="131"/>
      <c r="N1000" s="131"/>
      <c r="O1000" s="131"/>
      <c r="P1000" s="131"/>
      <c r="Q1000" s="131"/>
      <c r="R1000" s="131"/>
      <c r="S1000" s="131"/>
      <c r="T1000" s="131"/>
      <c r="U1000" s="131"/>
      <c r="V1000" s="131"/>
      <c r="W1000" s="131"/>
      <c r="X1000" s="131"/>
      <c r="Y1000" s="131"/>
      <c r="Z1000" s="131"/>
    </row>
  </sheetData>
  <mergeCells count="26">
    <mergeCell ref="A6:A11"/>
    <mergeCell ref="B6:B7"/>
    <mergeCell ref="E6:E11"/>
    <mergeCell ref="F6:F11"/>
    <mergeCell ref="G6:G11"/>
    <mergeCell ref="B8:B9"/>
    <mergeCell ref="E12:E16"/>
    <mergeCell ref="F12:F16"/>
    <mergeCell ref="F17:F22"/>
    <mergeCell ref="G17:G22"/>
    <mergeCell ref="E18:E19"/>
    <mergeCell ref="G12:G16"/>
    <mergeCell ref="C12:C16"/>
    <mergeCell ref="D12:D16"/>
    <mergeCell ref="A17:A22"/>
    <mergeCell ref="C18:C19"/>
    <mergeCell ref="D18:D19"/>
    <mergeCell ref="B20:B21"/>
    <mergeCell ref="A12:A16"/>
    <mergeCell ref="A1:G1"/>
    <mergeCell ref="A4:A5"/>
    <mergeCell ref="C4:C5"/>
    <mergeCell ref="D4:D5"/>
    <mergeCell ref="E4:E5"/>
    <mergeCell ref="F4:F5"/>
    <mergeCell ref="G4:G5"/>
  </mergeCells>
  <printOptions horizontalCentered="1"/>
  <pageMargins left="0.51181102362204722" right="0.51181102362204722" top="0.55118110236220474" bottom="0.35433070866141736" header="0" footer="0"/>
  <pageSetup paperSize="9" fitToHeight="0" orientation="landscape"/>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D99594"/>
  </sheetPr>
  <dimension ref="A1:Q1000"/>
  <sheetViews>
    <sheetView showGridLines="0" workbookViewId="0"/>
  </sheetViews>
  <sheetFormatPr baseColWidth="10" defaultColWidth="14.42578125" defaultRowHeight="15" customHeight="1" x14ac:dyDescent="0.25"/>
  <cols>
    <col min="1" max="1" width="28.140625" customWidth="1"/>
    <col min="2" max="3" width="33.5703125" customWidth="1"/>
    <col min="4" max="4" width="34.7109375" customWidth="1"/>
    <col min="5" max="5" width="5.7109375" customWidth="1"/>
    <col min="6" max="6" width="30.140625" customWidth="1"/>
    <col min="7" max="7" width="40.85546875" customWidth="1"/>
    <col min="8" max="8" width="37.42578125" customWidth="1"/>
    <col min="9" max="9" width="39.42578125" customWidth="1"/>
    <col min="10" max="10" width="33.28515625" customWidth="1"/>
    <col min="11" max="11" width="34.85546875" customWidth="1"/>
    <col min="12" max="12" width="30.5703125" customWidth="1"/>
    <col min="13" max="13" width="28.42578125" customWidth="1"/>
    <col min="14" max="14" width="5.7109375" customWidth="1"/>
    <col min="15" max="15" width="36.7109375" customWidth="1"/>
    <col min="16" max="16" width="5.7109375" customWidth="1"/>
    <col min="17" max="17" width="36.140625" customWidth="1"/>
    <col min="18" max="26" width="10.7109375" customWidth="1"/>
  </cols>
  <sheetData>
    <row r="1" spans="1:17" ht="22.5" x14ac:dyDescent="0.25">
      <c r="A1" s="574" t="s">
        <v>921</v>
      </c>
      <c r="B1" s="575"/>
      <c r="C1" s="575"/>
      <c r="D1" s="576"/>
      <c r="F1" s="574" t="s">
        <v>922</v>
      </c>
      <c r="G1" s="575"/>
      <c r="H1" s="575"/>
      <c r="I1" s="575"/>
      <c r="J1" s="575"/>
      <c r="K1" s="575"/>
      <c r="L1" s="575"/>
      <c r="M1" s="576"/>
      <c r="O1" s="256" t="s">
        <v>923</v>
      </c>
      <c r="Q1" s="257" t="s">
        <v>924</v>
      </c>
    </row>
    <row r="2" spans="1:17" ht="37.5" customHeight="1" x14ac:dyDescent="0.25">
      <c r="A2" s="258" t="s">
        <v>50</v>
      </c>
      <c r="B2" s="259" t="s">
        <v>193</v>
      </c>
      <c r="C2" s="259" t="s">
        <v>877</v>
      </c>
      <c r="D2" s="258" t="s">
        <v>879</v>
      </c>
      <c r="F2" s="260" t="s">
        <v>215</v>
      </c>
      <c r="G2" s="260" t="s">
        <v>455</v>
      </c>
      <c r="H2" s="261" t="s">
        <v>191</v>
      </c>
      <c r="I2" s="260" t="s">
        <v>925</v>
      </c>
      <c r="J2" s="261" t="s">
        <v>926</v>
      </c>
      <c r="K2" s="260" t="s">
        <v>48</v>
      </c>
      <c r="L2" s="261" t="s">
        <v>927</v>
      </c>
      <c r="M2" s="260" t="s">
        <v>134</v>
      </c>
      <c r="O2" s="258" t="s">
        <v>928</v>
      </c>
      <c r="Q2" s="262" t="s">
        <v>929</v>
      </c>
    </row>
    <row r="3" spans="1:17" ht="60" customHeight="1" x14ac:dyDescent="0.25">
      <c r="A3" s="263" t="s">
        <v>930</v>
      </c>
      <c r="B3" s="264" t="s">
        <v>931</v>
      </c>
      <c r="C3" s="264" t="s">
        <v>932</v>
      </c>
      <c r="D3" s="264" t="s">
        <v>933</v>
      </c>
      <c r="F3" s="265" t="s">
        <v>934</v>
      </c>
      <c r="G3" s="266" t="s">
        <v>935</v>
      </c>
      <c r="H3" s="266" t="s">
        <v>936</v>
      </c>
      <c r="I3" s="266" t="s">
        <v>937</v>
      </c>
      <c r="J3" s="266" t="s">
        <v>938</v>
      </c>
      <c r="K3" s="266" t="s">
        <v>939</v>
      </c>
      <c r="L3" s="266" t="s">
        <v>940</v>
      </c>
      <c r="M3" s="266" t="s">
        <v>941</v>
      </c>
      <c r="O3" s="266" t="s">
        <v>51</v>
      </c>
      <c r="Q3" s="267" t="s">
        <v>893</v>
      </c>
    </row>
    <row r="4" spans="1:17" ht="102" x14ac:dyDescent="0.25">
      <c r="A4" s="268" t="s">
        <v>942</v>
      </c>
      <c r="B4" s="263" t="s">
        <v>943</v>
      </c>
      <c r="C4" s="269" t="s">
        <v>944</v>
      </c>
      <c r="D4" s="270" t="s">
        <v>945</v>
      </c>
      <c r="F4" s="265" t="s">
        <v>946</v>
      </c>
      <c r="G4" s="266" t="s">
        <v>947</v>
      </c>
      <c r="H4" s="266" t="s">
        <v>948</v>
      </c>
      <c r="I4" s="266" t="s">
        <v>949</v>
      </c>
      <c r="J4" s="266" t="s">
        <v>950</v>
      </c>
      <c r="K4" s="266" t="s">
        <v>951</v>
      </c>
      <c r="L4" s="266" t="s">
        <v>952</v>
      </c>
      <c r="M4" s="266" t="s">
        <v>953</v>
      </c>
      <c r="O4" s="266" t="s">
        <v>136</v>
      </c>
      <c r="Q4" s="267" t="s">
        <v>5</v>
      </c>
    </row>
    <row r="5" spans="1:17" ht="75" customHeight="1" x14ac:dyDescent="0.25">
      <c r="A5" s="271"/>
      <c r="B5" s="269" t="s">
        <v>954</v>
      </c>
      <c r="C5" s="272" t="s">
        <v>955</v>
      </c>
      <c r="D5" s="270" t="s">
        <v>956</v>
      </c>
      <c r="F5" s="265" t="s">
        <v>957</v>
      </c>
      <c r="G5" s="266" t="s">
        <v>958</v>
      </c>
      <c r="H5" s="266" t="s">
        <v>959</v>
      </c>
      <c r="I5" s="266" t="s">
        <v>960</v>
      </c>
      <c r="J5" s="266" t="s">
        <v>961</v>
      </c>
      <c r="K5" s="266" t="s">
        <v>962</v>
      </c>
      <c r="L5" s="266" t="s">
        <v>963</v>
      </c>
      <c r="M5" s="266" t="s">
        <v>964</v>
      </c>
      <c r="O5" s="272" t="s">
        <v>464</v>
      </c>
      <c r="Q5" s="267" t="s">
        <v>908</v>
      </c>
    </row>
    <row r="6" spans="1:17" ht="69" customHeight="1" x14ac:dyDescent="0.25">
      <c r="A6" s="131"/>
      <c r="B6" s="269" t="s">
        <v>965</v>
      </c>
      <c r="C6" s="273"/>
      <c r="D6" s="250" t="s">
        <v>966</v>
      </c>
      <c r="F6" s="274" t="s">
        <v>967</v>
      </c>
      <c r="G6" s="266" t="s">
        <v>968</v>
      </c>
      <c r="H6" s="266" t="s">
        <v>969</v>
      </c>
      <c r="I6" s="266" t="s">
        <v>970</v>
      </c>
      <c r="J6" s="266" t="s">
        <v>971</v>
      </c>
      <c r="K6" s="266" t="s">
        <v>972</v>
      </c>
      <c r="L6" s="266" t="s">
        <v>973</v>
      </c>
      <c r="M6" s="266" t="s">
        <v>974</v>
      </c>
      <c r="O6" s="272" t="s">
        <v>217</v>
      </c>
      <c r="Q6" s="275" t="s">
        <v>914</v>
      </c>
    </row>
    <row r="7" spans="1:17" ht="62.25" customHeight="1" x14ac:dyDescent="0.25">
      <c r="A7" s="131"/>
      <c r="B7" s="269" t="s">
        <v>975</v>
      </c>
      <c r="C7" s="131"/>
      <c r="D7" s="131"/>
      <c r="F7" s="131"/>
      <c r="G7" s="266" t="s">
        <v>976</v>
      </c>
      <c r="H7" s="266" t="s">
        <v>977</v>
      </c>
      <c r="I7" s="266" t="s">
        <v>978</v>
      </c>
      <c r="J7" s="272" t="s">
        <v>979</v>
      </c>
      <c r="K7" s="266" t="s">
        <v>980</v>
      </c>
      <c r="L7" s="266" t="s">
        <v>981</v>
      </c>
      <c r="M7" s="266" t="s">
        <v>982</v>
      </c>
      <c r="O7" s="266" t="s">
        <v>531</v>
      </c>
    </row>
    <row r="8" spans="1:17" ht="56.25" customHeight="1" x14ac:dyDescent="0.25">
      <c r="A8" s="131"/>
      <c r="B8" s="131"/>
      <c r="C8" s="9"/>
      <c r="D8" s="9"/>
      <c r="F8" s="131"/>
      <c r="G8" s="266" t="s">
        <v>983</v>
      </c>
      <c r="H8" s="266" t="s">
        <v>984</v>
      </c>
      <c r="I8" s="266" t="s">
        <v>985</v>
      </c>
      <c r="J8" s="131"/>
      <c r="K8" s="265" t="s">
        <v>986</v>
      </c>
      <c r="L8" s="272" t="s">
        <v>987</v>
      </c>
      <c r="M8" s="266" t="s">
        <v>988</v>
      </c>
      <c r="O8" s="266" t="s">
        <v>457</v>
      </c>
    </row>
    <row r="9" spans="1:17" ht="57" customHeight="1" x14ac:dyDescent="0.25">
      <c r="A9" s="271"/>
      <c r="B9" s="9"/>
      <c r="C9" s="9"/>
      <c r="D9" s="9"/>
      <c r="F9" s="131"/>
      <c r="G9" s="266" t="s">
        <v>989</v>
      </c>
      <c r="H9" s="272" t="s">
        <v>990</v>
      </c>
      <c r="I9" s="266" t="s">
        <v>991</v>
      </c>
      <c r="J9" s="131"/>
      <c r="K9" s="265" t="s">
        <v>992</v>
      </c>
      <c r="L9" s="131"/>
      <c r="M9" s="274" t="s">
        <v>993</v>
      </c>
      <c r="O9" s="272" t="s">
        <v>994</v>
      </c>
    </row>
    <row r="10" spans="1:17" ht="56.25" customHeight="1" x14ac:dyDescent="0.25">
      <c r="A10" s="131"/>
      <c r="B10" s="9"/>
      <c r="C10" s="9"/>
      <c r="D10" s="9"/>
      <c r="F10" s="131"/>
      <c r="G10" s="272" t="s">
        <v>995</v>
      </c>
      <c r="H10" s="131"/>
      <c r="I10" s="265" t="s">
        <v>996</v>
      </c>
      <c r="J10" s="131"/>
      <c r="K10" s="265" t="s">
        <v>997</v>
      </c>
      <c r="L10" s="131"/>
      <c r="M10" s="131"/>
      <c r="O10" s="272" t="s">
        <v>998</v>
      </c>
    </row>
    <row r="11" spans="1:17" ht="42.75" customHeight="1" x14ac:dyDescent="0.25">
      <c r="A11" s="131"/>
      <c r="B11" s="131"/>
      <c r="C11" s="131"/>
      <c r="D11" s="131"/>
      <c r="F11" s="131"/>
      <c r="G11" s="131"/>
      <c r="H11" s="131"/>
      <c r="I11" s="265" t="s">
        <v>999</v>
      </c>
      <c r="J11" s="131"/>
      <c r="K11" s="265" t="s">
        <v>1000</v>
      </c>
      <c r="L11" s="131"/>
      <c r="M11" s="131"/>
      <c r="O11" s="272" t="s">
        <v>758</v>
      </c>
    </row>
    <row r="12" spans="1:17" ht="45" customHeight="1" x14ac:dyDescent="0.25">
      <c r="A12" s="131"/>
      <c r="B12" s="131"/>
      <c r="C12" s="131"/>
      <c r="D12" s="131"/>
      <c r="F12" s="131"/>
      <c r="G12" s="131"/>
      <c r="H12" s="131"/>
      <c r="I12" s="265" t="s">
        <v>1001</v>
      </c>
      <c r="J12" s="131"/>
      <c r="K12" s="265" t="s">
        <v>1002</v>
      </c>
      <c r="L12" s="131"/>
      <c r="M12" s="131"/>
    </row>
    <row r="13" spans="1:17" ht="35.25" customHeight="1" x14ac:dyDescent="0.25">
      <c r="A13" s="131"/>
      <c r="B13" s="131"/>
      <c r="C13" s="131"/>
      <c r="D13" s="131"/>
      <c r="F13" s="131"/>
      <c r="G13" s="131"/>
      <c r="H13" s="131"/>
      <c r="I13" s="274" t="s">
        <v>1003</v>
      </c>
      <c r="J13" s="131"/>
      <c r="K13" s="265" t="s">
        <v>1004</v>
      </c>
      <c r="L13" s="131"/>
      <c r="M13" s="131"/>
    </row>
    <row r="14" spans="1:17" ht="29.25" customHeight="1" x14ac:dyDescent="0.25">
      <c r="A14" s="131"/>
      <c r="B14" s="131"/>
      <c r="C14" s="131"/>
      <c r="D14" s="131"/>
      <c r="F14" s="131"/>
      <c r="G14" s="131"/>
      <c r="H14" s="131"/>
      <c r="I14" s="131"/>
      <c r="J14" s="131"/>
      <c r="K14" s="265" t="s">
        <v>1005</v>
      </c>
      <c r="L14" s="131"/>
      <c r="M14" s="131"/>
    </row>
    <row r="15" spans="1:17" ht="41.25" customHeight="1" x14ac:dyDescent="0.25">
      <c r="A15" s="276"/>
      <c r="B15" s="131"/>
      <c r="C15" s="131"/>
      <c r="D15" s="131"/>
      <c r="F15" s="131"/>
      <c r="G15" s="131"/>
      <c r="H15" s="131"/>
      <c r="I15" s="131"/>
      <c r="J15" s="131"/>
      <c r="K15" s="265" t="s">
        <v>1006</v>
      </c>
      <c r="L15" s="131"/>
      <c r="M15" s="131"/>
    </row>
    <row r="16" spans="1:17" ht="46.5" customHeight="1" x14ac:dyDescent="0.25">
      <c r="A16" s="131"/>
      <c r="B16" s="276"/>
      <c r="C16" s="276"/>
      <c r="D16" s="276"/>
      <c r="F16" s="131"/>
      <c r="G16" s="131"/>
      <c r="H16" s="131"/>
      <c r="I16" s="131"/>
      <c r="J16" s="131"/>
      <c r="K16" s="274" t="s">
        <v>1007</v>
      </c>
      <c r="L16" s="131"/>
      <c r="M16" s="131"/>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A1:D1"/>
    <mergeCell ref="F1:M1"/>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D99594"/>
    <pageSetUpPr fitToPage="1"/>
  </sheetPr>
  <dimension ref="A1:Z1000"/>
  <sheetViews>
    <sheetView showGridLines="0" workbookViewId="0"/>
  </sheetViews>
  <sheetFormatPr baseColWidth="10" defaultColWidth="14.42578125" defaultRowHeight="15" customHeight="1" x14ac:dyDescent="0.25"/>
  <cols>
    <col min="1" max="1" width="33.140625" customWidth="1"/>
    <col min="2" max="2" width="48.85546875" customWidth="1"/>
    <col min="3" max="26" width="10.7109375" customWidth="1"/>
  </cols>
  <sheetData>
    <row r="1" spans="1:26" ht="20.25" customHeight="1" x14ac:dyDescent="0.25">
      <c r="A1" s="577" t="s">
        <v>1008</v>
      </c>
      <c r="B1" s="474"/>
      <c r="C1" s="277"/>
      <c r="D1" s="277"/>
      <c r="E1" s="277"/>
      <c r="F1" s="131"/>
      <c r="G1" s="131"/>
      <c r="H1" s="131"/>
      <c r="I1" s="131"/>
      <c r="J1" s="131"/>
      <c r="K1" s="131"/>
      <c r="L1" s="131"/>
      <c r="M1" s="131"/>
      <c r="N1" s="131"/>
      <c r="O1" s="131"/>
      <c r="P1" s="131"/>
      <c r="Q1" s="131"/>
      <c r="R1" s="131"/>
      <c r="S1" s="131"/>
      <c r="T1" s="131"/>
      <c r="U1" s="131"/>
      <c r="V1" s="131"/>
      <c r="W1" s="131"/>
      <c r="X1" s="131"/>
      <c r="Y1" s="131"/>
      <c r="Z1" s="131"/>
    </row>
    <row r="2" spans="1:26" ht="9.75" customHeight="1" x14ac:dyDescent="0.2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row>
    <row r="3" spans="1:26" ht="24.75" customHeight="1" x14ac:dyDescent="0.25">
      <c r="A3" s="262" t="s">
        <v>1009</v>
      </c>
      <c r="B3" s="262" t="s">
        <v>1010</v>
      </c>
      <c r="C3" s="131"/>
      <c r="D3" s="131"/>
      <c r="E3" s="131"/>
      <c r="F3" s="131"/>
      <c r="G3" s="131"/>
      <c r="H3" s="131"/>
      <c r="I3" s="131"/>
      <c r="J3" s="131"/>
      <c r="K3" s="131"/>
      <c r="L3" s="131"/>
      <c r="M3" s="131"/>
      <c r="N3" s="131"/>
      <c r="O3" s="131"/>
      <c r="P3" s="131"/>
      <c r="Q3" s="131"/>
      <c r="R3" s="131"/>
      <c r="S3" s="131"/>
      <c r="T3" s="131"/>
      <c r="U3" s="131"/>
      <c r="V3" s="131"/>
      <c r="W3" s="131"/>
      <c r="X3" s="131"/>
      <c r="Y3" s="131"/>
      <c r="Z3" s="131"/>
    </row>
    <row r="4" spans="1:26" ht="115.5" x14ac:dyDescent="0.25">
      <c r="A4" s="278" t="s">
        <v>52</v>
      </c>
      <c r="B4" s="279" t="s">
        <v>1011</v>
      </c>
      <c r="C4" s="131"/>
      <c r="D4" s="131"/>
      <c r="E4" s="131"/>
      <c r="F4" s="131"/>
      <c r="G4" s="131"/>
      <c r="H4" s="131"/>
      <c r="I4" s="131"/>
      <c r="J4" s="131"/>
      <c r="K4" s="131"/>
      <c r="L4" s="131"/>
      <c r="M4" s="131"/>
      <c r="N4" s="131"/>
      <c r="O4" s="131"/>
      <c r="P4" s="131"/>
      <c r="Q4" s="131"/>
      <c r="R4" s="131"/>
      <c r="S4" s="131"/>
      <c r="T4" s="131"/>
      <c r="U4" s="131"/>
      <c r="V4" s="131"/>
      <c r="W4" s="131"/>
      <c r="X4" s="131"/>
      <c r="Y4" s="131"/>
      <c r="Z4" s="131"/>
    </row>
    <row r="5" spans="1:26" ht="66" x14ac:dyDescent="0.25">
      <c r="A5" s="280" t="s">
        <v>444</v>
      </c>
      <c r="B5" s="279" t="s">
        <v>1012</v>
      </c>
      <c r="C5" s="131"/>
      <c r="D5" s="131"/>
      <c r="E5" s="131"/>
      <c r="F5" s="131"/>
      <c r="G5" s="131"/>
      <c r="H5" s="131"/>
      <c r="I5" s="131"/>
      <c r="J5" s="131"/>
      <c r="K5" s="131"/>
      <c r="L5" s="131"/>
      <c r="M5" s="131"/>
      <c r="N5" s="131"/>
      <c r="O5" s="131"/>
      <c r="P5" s="131"/>
      <c r="Q5" s="131"/>
      <c r="R5" s="131"/>
      <c r="S5" s="131"/>
      <c r="T5" s="131"/>
      <c r="U5" s="131"/>
      <c r="V5" s="131"/>
      <c r="W5" s="131"/>
      <c r="X5" s="131"/>
      <c r="Y5" s="131"/>
      <c r="Z5" s="131"/>
    </row>
    <row r="6" spans="1:26" ht="82.5" x14ac:dyDescent="0.25">
      <c r="A6" s="281" t="s">
        <v>194</v>
      </c>
      <c r="B6" s="279" t="s">
        <v>1013</v>
      </c>
      <c r="C6" s="131"/>
      <c r="D6" s="131"/>
      <c r="E6" s="131"/>
      <c r="F6" s="131"/>
      <c r="G6" s="131"/>
      <c r="H6" s="131"/>
      <c r="I6" s="131"/>
      <c r="J6" s="131"/>
      <c r="K6" s="131"/>
      <c r="L6" s="131"/>
      <c r="M6" s="131"/>
      <c r="N6" s="131"/>
      <c r="O6" s="131"/>
      <c r="P6" s="131"/>
      <c r="Q6" s="131"/>
      <c r="R6" s="131"/>
      <c r="S6" s="131"/>
      <c r="T6" s="131"/>
      <c r="U6" s="131"/>
      <c r="V6" s="131"/>
      <c r="W6" s="131"/>
      <c r="X6" s="131"/>
      <c r="Y6" s="131"/>
      <c r="Z6" s="131"/>
    </row>
    <row r="7" spans="1:26" ht="66" x14ac:dyDescent="0.25">
      <c r="A7" s="280" t="s">
        <v>598</v>
      </c>
      <c r="B7" s="279" t="s">
        <v>1014</v>
      </c>
      <c r="C7" s="131"/>
      <c r="D7" s="131"/>
      <c r="E7" s="131"/>
      <c r="F7" s="131"/>
      <c r="G7" s="131"/>
      <c r="H7" s="131"/>
      <c r="I7" s="131"/>
      <c r="J7" s="131"/>
      <c r="K7" s="131"/>
      <c r="L7" s="131"/>
      <c r="M7" s="131"/>
      <c r="N7" s="131"/>
      <c r="O7" s="131"/>
      <c r="P7" s="131"/>
      <c r="Q7" s="131"/>
      <c r="R7" s="131"/>
      <c r="S7" s="131"/>
      <c r="T7" s="131"/>
      <c r="U7" s="131"/>
      <c r="V7" s="131"/>
      <c r="W7" s="131"/>
      <c r="X7" s="131"/>
      <c r="Y7" s="131"/>
      <c r="Z7" s="131"/>
    </row>
    <row r="8" spans="1:26" x14ac:dyDescent="0.25">
      <c r="A8" s="255" t="s">
        <v>1015</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B1"/>
  </mergeCells>
  <printOptions horizontalCentered="1"/>
  <pageMargins left="0.51181102362204722" right="0.51181102362204722" top="0.55118110236220474" bottom="0.55118110236220474"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D99594"/>
  </sheetPr>
  <dimension ref="A1:Z1000"/>
  <sheetViews>
    <sheetView showGridLines="0" workbookViewId="0"/>
  </sheetViews>
  <sheetFormatPr baseColWidth="10" defaultColWidth="14.42578125" defaultRowHeight="15" customHeight="1" x14ac:dyDescent="0.25"/>
  <cols>
    <col min="1" max="1" width="16.140625" customWidth="1"/>
    <col min="2" max="2" width="17.7109375" customWidth="1"/>
    <col min="3" max="3" width="22.28515625" customWidth="1"/>
    <col min="4" max="4" width="38.42578125" customWidth="1"/>
    <col min="5" max="7" width="10.140625" customWidth="1"/>
    <col min="8" max="8" width="36.42578125" customWidth="1"/>
    <col min="9" max="9" width="23.85546875" customWidth="1"/>
    <col min="10" max="26" width="10.7109375" customWidth="1"/>
  </cols>
  <sheetData>
    <row r="1" spans="1:26" ht="15.75" x14ac:dyDescent="0.25">
      <c r="A1" s="579" t="s">
        <v>1016</v>
      </c>
      <c r="B1" s="474"/>
      <c r="C1" s="474"/>
      <c r="D1" s="474"/>
      <c r="E1" s="474"/>
      <c r="F1" s="474"/>
      <c r="G1" s="474"/>
      <c r="H1" s="474"/>
      <c r="I1" s="474"/>
      <c r="J1" s="131"/>
      <c r="K1" s="131"/>
      <c r="L1" s="131"/>
      <c r="M1" s="131"/>
      <c r="N1" s="131"/>
      <c r="O1" s="131"/>
      <c r="P1" s="131"/>
      <c r="Q1" s="131"/>
      <c r="R1" s="131"/>
      <c r="S1" s="131"/>
      <c r="T1" s="131"/>
      <c r="U1" s="131"/>
      <c r="V1" s="131"/>
      <c r="W1" s="131"/>
      <c r="X1" s="131"/>
      <c r="Y1" s="131"/>
      <c r="Z1" s="131"/>
    </row>
    <row r="2" spans="1:26" x14ac:dyDescent="0.2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row>
    <row r="3" spans="1:26" ht="45" customHeight="1" x14ac:dyDescent="0.25">
      <c r="A3" s="282" t="s">
        <v>1017</v>
      </c>
      <c r="B3" s="282" t="s">
        <v>888</v>
      </c>
      <c r="C3" s="282" t="s">
        <v>923</v>
      </c>
      <c r="D3" s="282" t="s">
        <v>1018</v>
      </c>
      <c r="E3" s="282" t="s">
        <v>1019</v>
      </c>
      <c r="F3" s="282" t="s">
        <v>1020</v>
      </c>
      <c r="G3" s="282" t="s">
        <v>1021</v>
      </c>
      <c r="H3" s="282" t="s">
        <v>1022</v>
      </c>
      <c r="I3" s="282" t="s">
        <v>1023</v>
      </c>
      <c r="J3" s="131"/>
      <c r="K3" s="131"/>
      <c r="L3" s="131"/>
      <c r="M3" s="131"/>
      <c r="N3" s="131"/>
      <c r="O3" s="131"/>
      <c r="P3" s="131"/>
      <c r="Q3" s="131"/>
      <c r="R3" s="131"/>
      <c r="S3" s="131"/>
      <c r="T3" s="131"/>
      <c r="U3" s="131"/>
      <c r="V3" s="131"/>
      <c r="W3" s="131"/>
      <c r="X3" s="131"/>
      <c r="Y3" s="131"/>
      <c r="Z3" s="131"/>
    </row>
    <row r="4" spans="1:26" ht="69.75" customHeight="1" x14ac:dyDescent="0.25">
      <c r="A4" s="580" t="s">
        <v>893</v>
      </c>
      <c r="B4" s="572" t="s">
        <v>894</v>
      </c>
      <c r="C4" s="254" t="s">
        <v>51</v>
      </c>
      <c r="D4" s="283" t="s">
        <v>1024</v>
      </c>
      <c r="E4" s="284">
        <v>0.9</v>
      </c>
      <c r="F4" s="285">
        <v>0.8</v>
      </c>
      <c r="G4" s="284">
        <v>0.95</v>
      </c>
      <c r="H4" s="283" t="s">
        <v>1025</v>
      </c>
      <c r="I4" s="286" t="s">
        <v>1026</v>
      </c>
      <c r="J4" s="131"/>
      <c r="K4" s="131"/>
      <c r="L4" s="131"/>
      <c r="M4" s="131"/>
      <c r="N4" s="131"/>
      <c r="O4" s="131"/>
      <c r="P4" s="131"/>
      <c r="Q4" s="131"/>
      <c r="R4" s="131"/>
      <c r="S4" s="131"/>
      <c r="T4" s="131"/>
      <c r="U4" s="131"/>
      <c r="V4" s="131"/>
      <c r="W4" s="131"/>
      <c r="X4" s="131"/>
      <c r="Y4" s="131"/>
      <c r="Z4" s="131"/>
    </row>
    <row r="5" spans="1:26" ht="57.75" customHeight="1" x14ac:dyDescent="0.25">
      <c r="A5" s="573"/>
      <c r="B5" s="573"/>
      <c r="C5" s="572" t="s">
        <v>136</v>
      </c>
      <c r="D5" s="286" t="s">
        <v>1027</v>
      </c>
      <c r="E5" s="287">
        <v>0</v>
      </c>
      <c r="F5" s="288">
        <v>0</v>
      </c>
      <c r="G5" s="289">
        <v>1</v>
      </c>
      <c r="H5" s="286" t="s">
        <v>1028</v>
      </c>
      <c r="I5" s="578" t="s">
        <v>1029</v>
      </c>
      <c r="J5" s="131"/>
      <c r="K5" s="131"/>
      <c r="L5" s="131"/>
      <c r="M5" s="131"/>
      <c r="N5" s="131"/>
      <c r="O5" s="131"/>
      <c r="P5" s="131"/>
      <c r="Q5" s="131"/>
      <c r="R5" s="131"/>
      <c r="S5" s="131"/>
      <c r="T5" s="131"/>
      <c r="U5" s="131"/>
      <c r="V5" s="131"/>
      <c r="W5" s="131"/>
      <c r="X5" s="131"/>
      <c r="Y5" s="131"/>
      <c r="Z5" s="131"/>
    </row>
    <row r="6" spans="1:26" ht="59.25" customHeight="1" x14ac:dyDescent="0.25">
      <c r="A6" s="573"/>
      <c r="B6" s="573"/>
      <c r="C6" s="571"/>
      <c r="D6" s="283" t="s">
        <v>1030</v>
      </c>
      <c r="E6" s="284">
        <v>1</v>
      </c>
      <c r="F6" s="285">
        <v>0.25</v>
      </c>
      <c r="G6" s="284">
        <v>1</v>
      </c>
      <c r="H6" s="283" t="s">
        <v>1031</v>
      </c>
      <c r="I6" s="571"/>
      <c r="J6" s="131"/>
      <c r="K6" s="131"/>
      <c r="L6" s="131"/>
      <c r="M6" s="131"/>
      <c r="N6" s="131"/>
      <c r="O6" s="131"/>
      <c r="P6" s="131"/>
      <c r="Q6" s="131"/>
      <c r="R6" s="131"/>
      <c r="S6" s="131"/>
      <c r="T6" s="131"/>
      <c r="U6" s="131"/>
      <c r="V6" s="131"/>
      <c r="W6" s="131"/>
      <c r="X6" s="131"/>
      <c r="Y6" s="131"/>
      <c r="Z6" s="131"/>
    </row>
    <row r="7" spans="1:26" ht="72" customHeight="1" x14ac:dyDescent="0.25">
      <c r="A7" s="571"/>
      <c r="B7" s="571"/>
      <c r="C7" s="254" t="s">
        <v>464</v>
      </c>
      <c r="D7" s="283" t="s">
        <v>1032</v>
      </c>
      <c r="E7" s="290">
        <v>0</v>
      </c>
      <c r="F7" s="291">
        <v>0</v>
      </c>
      <c r="G7" s="284">
        <v>1</v>
      </c>
      <c r="H7" s="283" t="s">
        <v>1033</v>
      </c>
      <c r="I7" s="286" t="s">
        <v>1034</v>
      </c>
      <c r="J7" s="131"/>
      <c r="K7" s="131"/>
      <c r="L7" s="131"/>
      <c r="M7" s="131"/>
      <c r="N7" s="131"/>
      <c r="O7" s="131"/>
      <c r="P7" s="131"/>
      <c r="Q7" s="131"/>
      <c r="R7" s="131"/>
      <c r="S7" s="131"/>
      <c r="T7" s="131"/>
      <c r="U7" s="131"/>
      <c r="V7" s="131"/>
      <c r="W7" s="131"/>
      <c r="X7" s="131"/>
      <c r="Y7" s="131"/>
      <c r="Z7" s="131"/>
    </row>
    <row r="8" spans="1:26" ht="75.75" customHeight="1" x14ac:dyDescent="0.25">
      <c r="A8" s="572" t="s">
        <v>5</v>
      </c>
      <c r="B8" s="572" t="s">
        <v>900</v>
      </c>
      <c r="C8" s="572" t="s">
        <v>217</v>
      </c>
      <c r="D8" s="283" t="s">
        <v>1035</v>
      </c>
      <c r="E8" s="290">
        <v>1</v>
      </c>
      <c r="F8" s="291">
        <v>1</v>
      </c>
      <c r="G8" s="290">
        <v>4</v>
      </c>
      <c r="H8" s="283" t="s">
        <v>1036</v>
      </c>
      <c r="I8" s="286" t="s">
        <v>1037</v>
      </c>
      <c r="J8" s="131"/>
      <c r="K8" s="131"/>
      <c r="L8" s="131"/>
      <c r="M8" s="131"/>
      <c r="N8" s="131"/>
      <c r="O8" s="131"/>
      <c r="P8" s="131"/>
      <c r="Q8" s="131"/>
      <c r="R8" s="131"/>
      <c r="S8" s="131"/>
      <c r="T8" s="131"/>
      <c r="U8" s="131"/>
      <c r="V8" s="131"/>
      <c r="W8" s="131"/>
      <c r="X8" s="131"/>
      <c r="Y8" s="131"/>
      <c r="Z8" s="131"/>
    </row>
    <row r="9" spans="1:26" ht="93.75" customHeight="1" x14ac:dyDescent="0.25">
      <c r="A9" s="573"/>
      <c r="B9" s="573"/>
      <c r="C9" s="573"/>
      <c r="D9" s="283" t="s">
        <v>1038</v>
      </c>
      <c r="E9" s="290">
        <v>0</v>
      </c>
      <c r="F9" s="291">
        <v>0</v>
      </c>
      <c r="G9" s="290">
        <v>30</v>
      </c>
      <c r="H9" s="283" t="s">
        <v>1039</v>
      </c>
      <c r="I9" s="286" t="s">
        <v>1040</v>
      </c>
      <c r="J9" s="131"/>
      <c r="K9" s="131"/>
      <c r="L9" s="131"/>
      <c r="M9" s="131"/>
      <c r="N9" s="131"/>
      <c r="O9" s="131"/>
      <c r="P9" s="131"/>
      <c r="Q9" s="131"/>
      <c r="R9" s="131"/>
      <c r="S9" s="131"/>
      <c r="T9" s="131"/>
      <c r="U9" s="131"/>
      <c r="V9" s="131"/>
      <c r="W9" s="131"/>
      <c r="X9" s="131"/>
      <c r="Y9" s="131"/>
      <c r="Z9" s="131"/>
    </row>
    <row r="10" spans="1:26" ht="38.25" customHeight="1" x14ac:dyDescent="0.25">
      <c r="A10" s="573"/>
      <c r="B10" s="573"/>
      <c r="C10" s="573"/>
      <c r="D10" s="581" t="s">
        <v>1041</v>
      </c>
      <c r="E10" s="290">
        <v>0</v>
      </c>
      <c r="F10" s="291">
        <v>0</v>
      </c>
      <c r="G10" s="284">
        <v>0.1</v>
      </c>
      <c r="H10" s="292" t="s">
        <v>1042</v>
      </c>
      <c r="I10" s="578" t="s">
        <v>1040</v>
      </c>
      <c r="J10" s="131"/>
      <c r="K10" s="131"/>
      <c r="L10" s="131"/>
      <c r="M10" s="131"/>
      <c r="N10" s="131"/>
      <c r="O10" s="131"/>
      <c r="P10" s="131"/>
      <c r="Q10" s="131"/>
      <c r="R10" s="131"/>
      <c r="S10" s="131"/>
      <c r="T10" s="131"/>
      <c r="U10" s="131"/>
      <c r="V10" s="131"/>
      <c r="W10" s="131"/>
      <c r="X10" s="131"/>
      <c r="Y10" s="131"/>
      <c r="Z10" s="131"/>
    </row>
    <row r="11" spans="1:26" ht="55.5" customHeight="1" x14ac:dyDescent="0.25">
      <c r="A11" s="573"/>
      <c r="B11" s="573"/>
      <c r="C11" s="571"/>
      <c r="D11" s="571"/>
      <c r="E11" s="290">
        <v>0</v>
      </c>
      <c r="F11" s="291">
        <v>0</v>
      </c>
      <c r="G11" s="290">
        <v>10</v>
      </c>
      <c r="H11" s="283" t="s">
        <v>1043</v>
      </c>
      <c r="I11" s="571"/>
      <c r="J11" s="131"/>
      <c r="K11" s="131"/>
      <c r="L11" s="131"/>
      <c r="M11" s="131"/>
      <c r="N11" s="131"/>
      <c r="O11" s="131"/>
      <c r="P11" s="131"/>
      <c r="Q11" s="131"/>
      <c r="R11" s="131"/>
      <c r="S11" s="131"/>
      <c r="T11" s="131"/>
      <c r="U11" s="131"/>
      <c r="V11" s="131"/>
      <c r="W11" s="131"/>
      <c r="X11" s="131"/>
      <c r="Y11" s="131"/>
      <c r="Z11" s="131"/>
    </row>
    <row r="12" spans="1:26" ht="99.75" customHeight="1" x14ac:dyDescent="0.25">
      <c r="A12" s="573"/>
      <c r="B12" s="573"/>
      <c r="C12" s="254" t="s">
        <v>531</v>
      </c>
      <c r="D12" s="283" t="s">
        <v>1044</v>
      </c>
      <c r="E12" s="290">
        <v>0</v>
      </c>
      <c r="F12" s="291">
        <v>0</v>
      </c>
      <c r="G12" s="290">
        <v>6</v>
      </c>
      <c r="H12" s="283" t="s">
        <v>1045</v>
      </c>
      <c r="I12" s="286" t="s">
        <v>1046</v>
      </c>
      <c r="J12" s="131"/>
      <c r="K12" s="131"/>
      <c r="L12" s="131"/>
      <c r="M12" s="131"/>
      <c r="N12" s="131"/>
      <c r="O12" s="131"/>
      <c r="P12" s="131"/>
      <c r="Q12" s="131"/>
      <c r="R12" s="131"/>
      <c r="S12" s="131"/>
      <c r="T12" s="131"/>
      <c r="U12" s="131"/>
      <c r="V12" s="131"/>
      <c r="W12" s="131"/>
      <c r="X12" s="131"/>
      <c r="Y12" s="131"/>
      <c r="Z12" s="131"/>
    </row>
    <row r="13" spans="1:26" ht="102" customHeight="1" x14ac:dyDescent="0.25">
      <c r="A13" s="573"/>
      <c r="B13" s="573"/>
      <c r="C13" s="254" t="s">
        <v>457</v>
      </c>
      <c r="D13" s="283" t="s">
        <v>1047</v>
      </c>
      <c r="E13" s="290">
        <v>0</v>
      </c>
      <c r="F13" s="291">
        <v>0</v>
      </c>
      <c r="G13" s="284">
        <v>1</v>
      </c>
      <c r="H13" s="283" t="s">
        <v>1048</v>
      </c>
      <c r="I13" s="286" t="s">
        <v>1049</v>
      </c>
      <c r="J13" s="131"/>
      <c r="K13" s="131"/>
      <c r="L13" s="131"/>
      <c r="M13" s="131"/>
      <c r="N13" s="131"/>
      <c r="O13" s="131"/>
      <c r="P13" s="131"/>
      <c r="Q13" s="131"/>
      <c r="R13" s="131"/>
      <c r="S13" s="131"/>
      <c r="T13" s="131"/>
      <c r="U13" s="131"/>
      <c r="V13" s="131"/>
      <c r="W13" s="131"/>
      <c r="X13" s="131"/>
      <c r="Y13" s="131"/>
      <c r="Z13" s="131"/>
    </row>
    <row r="14" spans="1:26" ht="90.75" customHeight="1" x14ac:dyDescent="0.25">
      <c r="A14" s="573"/>
      <c r="B14" s="573"/>
      <c r="C14" s="572" t="s">
        <v>994</v>
      </c>
      <c r="D14" s="283" t="s">
        <v>1050</v>
      </c>
      <c r="E14" s="290">
        <v>0</v>
      </c>
      <c r="F14" s="291">
        <v>0</v>
      </c>
      <c r="G14" s="290">
        <v>4</v>
      </c>
      <c r="H14" s="283" t="s">
        <v>1051</v>
      </c>
      <c r="I14" s="286" t="s">
        <v>1046</v>
      </c>
      <c r="J14" s="131"/>
      <c r="K14" s="131"/>
      <c r="L14" s="131"/>
      <c r="M14" s="131"/>
      <c r="N14" s="131"/>
      <c r="O14" s="131"/>
      <c r="P14" s="131"/>
      <c r="Q14" s="131"/>
      <c r="R14" s="131"/>
      <c r="S14" s="131"/>
      <c r="T14" s="131"/>
      <c r="U14" s="131"/>
      <c r="V14" s="131"/>
      <c r="W14" s="131"/>
      <c r="X14" s="131"/>
      <c r="Y14" s="131"/>
      <c r="Z14" s="131"/>
    </row>
    <row r="15" spans="1:26" ht="87" customHeight="1" x14ac:dyDescent="0.25">
      <c r="A15" s="571"/>
      <c r="B15" s="571"/>
      <c r="C15" s="571"/>
      <c r="D15" s="283" t="s">
        <v>1052</v>
      </c>
      <c r="E15" s="290">
        <v>0</v>
      </c>
      <c r="F15" s="291">
        <v>0</v>
      </c>
      <c r="G15" s="293">
        <v>0</v>
      </c>
      <c r="H15" s="283" t="s">
        <v>1053</v>
      </c>
      <c r="I15" s="286" t="s">
        <v>1046</v>
      </c>
      <c r="J15" s="131"/>
      <c r="K15" s="131"/>
      <c r="L15" s="131"/>
      <c r="M15" s="131"/>
      <c r="N15" s="131"/>
      <c r="O15" s="131"/>
      <c r="P15" s="131"/>
      <c r="Q15" s="131"/>
      <c r="R15" s="131"/>
      <c r="S15" s="131"/>
      <c r="T15" s="131"/>
      <c r="U15" s="131"/>
      <c r="V15" s="131"/>
      <c r="W15" s="131"/>
      <c r="X15" s="131"/>
      <c r="Y15" s="131"/>
      <c r="Z15" s="131"/>
    </row>
    <row r="16" spans="1:26" ht="52.5" customHeight="1" x14ac:dyDescent="0.25">
      <c r="A16" s="572" t="s">
        <v>908</v>
      </c>
      <c r="B16" s="572" t="s">
        <v>909</v>
      </c>
      <c r="C16" s="572" t="s">
        <v>998</v>
      </c>
      <c r="D16" s="283" t="s">
        <v>1054</v>
      </c>
      <c r="E16" s="290">
        <v>1</v>
      </c>
      <c r="F16" s="291">
        <v>24</v>
      </c>
      <c r="G16" s="290">
        <v>60</v>
      </c>
      <c r="H16" s="283" t="s">
        <v>1055</v>
      </c>
      <c r="I16" s="578" t="s">
        <v>1049</v>
      </c>
      <c r="J16" s="131"/>
      <c r="K16" s="131"/>
      <c r="L16" s="131"/>
      <c r="M16" s="131"/>
      <c r="N16" s="131"/>
      <c r="O16" s="131"/>
      <c r="P16" s="131"/>
      <c r="Q16" s="131"/>
      <c r="R16" s="131"/>
      <c r="S16" s="131"/>
      <c r="T16" s="131"/>
      <c r="U16" s="131"/>
      <c r="V16" s="131"/>
      <c r="W16" s="131"/>
      <c r="X16" s="131"/>
      <c r="Y16" s="131"/>
      <c r="Z16" s="131"/>
    </row>
    <row r="17" spans="1:26" ht="81.75" customHeight="1" x14ac:dyDescent="0.25">
      <c r="A17" s="573"/>
      <c r="B17" s="573"/>
      <c r="C17" s="573"/>
      <c r="D17" s="283" t="s">
        <v>1056</v>
      </c>
      <c r="E17" s="290">
        <v>0</v>
      </c>
      <c r="F17" s="291">
        <v>0</v>
      </c>
      <c r="G17" s="290">
        <v>20</v>
      </c>
      <c r="H17" s="283" t="s">
        <v>1057</v>
      </c>
      <c r="I17" s="573"/>
      <c r="J17" s="131"/>
      <c r="K17" s="131"/>
      <c r="L17" s="131"/>
      <c r="M17" s="131"/>
      <c r="N17" s="131"/>
      <c r="O17" s="131"/>
      <c r="P17" s="131"/>
      <c r="Q17" s="131"/>
      <c r="R17" s="131"/>
      <c r="S17" s="131"/>
      <c r="T17" s="131"/>
      <c r="U17" s="131"/>
      <c r="V17" s="131"/>
      <c r="W17" s="131"/>
      <c r="X17" s="131"/>
      <c r="Y17" s="131"/>
      <c r="Z17" s="131"/>
    </row>
    <row r="18" spans="1:26" ht="66.75" customHeight="1" x14ac:dyDescent="0.25">
      <c r="A18" s="573"/>
      <c r="B18" s="573"/>
      <c r="C18" s="573"/>
      <c r="D18" s="283" t="s">
        <v>1058</v>
      </c>
      <c r="E18" s="294">
        <v>0</v>
      </c>
      <c r="F18" s="291">
        <v>0</v>
      </c>
      <c r="G18" s="290">
        <v>5</v>
      </c>
      <c r="H18" s="283" t="s">
        <v>1059</v>
      </c>
      <c r="I18" s="573"/>
      <c r="J18" s="131"/>
      <c r="K18" s="131"/>
      <c r="L18" s="131"/>
      <c r="M18" s="131"/>
      <c r="N18" s="131"/>
      <c r="O18" s="131"/>
      <c r="P18" s="131"/>
      <c r="Q18" s="131"/>
      <c r="R18" s="131"/>
      <c r="S18" s="131"/>
      <c r="T18" s="131"/>
      <c r="U18" s="131"/>
      <c r="V18" s="131"/>
      <c r="W18" s="131"/>
      <c r="X18" s="131"/>
      <c r="Y18" s="131"/>
      <c r="Z18" s="131"/>
    </row>
    <row r="19" spans="1:26" ht="99.75" customHeight="1" x14ac:dyDescent="0.25">
      <c r="A19" s="571"/>
      <c r="B19" s="571"/>
      <c r="C19" s="571"/>
      <c r="D19" s="283" t="s">
        <v>1060</v>
      </c>
      <c r="E19" s="290">
        <v>0</v>
      </c>
      <c r="F19" s="291">
        <v>0</v>
      </c>
      <c r="G19" s="290">
        <v>10</v>
      </c>
      <c r="H19" s="283" t="s">
        <v>1061</v>
      </c>
      <c r="I19" s="571"/>
      <c r="J19" s="131"/>
      <c r="K19" s="131"/>
      <c r="L19" s="131"/>
      <c r="M19" s="131"/>
      <c r="N19" s="131"/>
      <c r="O19" s="131"/>
      <c r="P19" s="131"/>
      <c r="Q19" s="131"/>
      <c r="R19" s="131"/>
      <c r="S19" s="131"/>
      <c r="T19" s="131"/>
      <c r="U19" s="131"/>
      <c r="V19" s="131"/>
      <c r="W19" s="131"/>
      <c r="X19" s="131"/>
      <c r="Y19" s="131"/>
      <c r="Z19" s="131"/>
    </row>
    <row r="20" spans="1:26" ht="70.5" customHeight="1" x14ac:dyDescent="0.25">
      <c r="A20" s="572" t="s">
        <v>914</v>
      </c>
      <c r="B20" s="572" t="s">
        <v>915</v>
      </c>
      <c r="C20" s="572" t="s">
        <v>1062</v>
      </c>
      <c r="D20" s="283" t="s">
        <v>1063</v>
      </c>
      <c r="E20" s="290">
        <v>1</v>
      </c>
      <c r="F20" s="291">
        <v>7</v>
      </c>
      <c r="G20" s="290">
        <v>28</v>
      </c>
      <c r="H20" s="283" t="s">
        <v>1064</v>
      </c>
      <c r="I20" s="578" t="s">
        <v>1065</v>
      </c>
      <c r="J20" s="131"/>
      <c r="K20" s="131"/>
      <c r="L20" s="131"/>
      <c r="M20" s="131"/>
      <c r="N20" s="131"/>
      <c r="O20" s="131"/>
      <c r="P20" s="131"/>
      <c r="Q20" s="131"/>
      <c r="R20" s="131"/>
      <c r="S20" s="131"/>
      <c r="T20" s="131"/>
      <c r="U20" s="131"/>
      <c r="V20" s="131"/>
      <c r="W20" s="131"/>
      <c r="X20" s="131"/>
      <c r="Y20" s="131"/>
      <c r="Z20" s="131"/>
    </row>
    <row r="21" spans="1:26" ht="96" customHeight="1" x14ac:dyDescent="0.25">
      <c r="A21" s="573"/>
      <c r="B21" s="573"/>
      <c r="C21" s="573"/>
      <c r="D21" s="283" t="s">
        <v>1066</v>
      </c>
      <c r="E21" s="290">
        <v>0</v>
      </c>
      <c r="F21" s="291">
        <v>0</v>
      </c>
      <c r="G21" s="290">
        <v>10</v>
      </c>
      <c r="H21" s="283" t="s">
        <v>1067</v>
      </c>
      <c r="I21" s="573"/>
      <c r="J21" s="131"/>
      <c r="K21" s="131"/>
      <c r="L21" s="131"/>
      <c r="M21" s="131"/>
      <c r="N21" s="131"/>
      <c r="O21" s="131"/>
      <c r="P21" s="131"/>
      <c r="Q21" s="131"/>
      <c r="R21" s="131"/>
      <c r="S21" s="131"/>
      <c r="T21" s="131"/>
      <c r="U21" s="131"/>
      <c r="V21" s="131"/>
      <c r="W21" s="131"/>
      <c r="X21" s="131"/>
      <c r="Y21" s="131"/>
      <c r="Z21" s="131"/>
    </row>
    <row r="22" spans="1:26" ht="99" customHeight="1" x14ac:dyDescent="0.25">
      <c r="A22" s="573"/>
      <c r="B22" s="573"/>
      <c r="C22" s="573"/>
      <c r="D22" s="286" t="s">
        <v>1068</v>
      </c>
      <c r="E22" s="287">
        <v>0</v>
      </c>
      <c r="F22" s="288">
        <v>0</v>
      </c>
      <c r="G22" s="287">
        <v>10</v>
      </c>
      <c r="H22" s="286" t="s">
        <v>1061</v>
      </c>
      <c r="I22" s="573"/>
      <c r="J22" s="131"/>
      <c r="K22" s="131"/>
      <c r="L22" s="131"/>
      <c r="M22" s="131"/>
      <c r="N22" s="131"/>
      <c r="O22" s="131"/>
      <c r="P22" s="131"/>
      <c r="Q22" s="131"/>
      <c r="R22" s="131"/>
      <c r="S22" s="131"/>
      <c r="T22" s="131"/>
      <c r="U22" s="131"/>
      <c r="V22" s="131"/>
      <c r="W22" s="131"/>
      <c r="X22" s="131"/>
      <c r="Y22" s="131"/>
      <c r="Z22" s="131"/>
    </row>
    <row r="23" spans="1:26" ht="84" customHeight="1" x14ac:dyDescent="0.25">
      <c r="A23" s="571"/>
      <c r="B23" s="571"/>
      <c r="C23" s="571"/>
      <c r="D23" s="283" t="s">
        <v>1069</v>
      </c>
      <c r="E23" s="290">
        <v>0</v>
      </c>
      <c r="F23" s="291">
        <v>0</v>
      </c>
      <c r="G23" s="284">
        <v>0.5</v>
      </c>
      <c r="H23" s="283" t="s">
        <v>1070</v>
      </c>
      <c r="I23" s="571"/>
      <c r="J23" s="131"/>
      <c r="K23" s="131"/>
      <c r="L23" s="131"/>
      <c r="M23" s="131"/>
      <c r="N23" s="131"/>
      <c r="O23" s="131"/>
      <c r="P23" s="131"/>
      <c r="Q23" s="131"/>
      <c r="R23" s="131"/>
      <c r="S23" s="131"/>
      <c r="T23" s="131"/>
      <c r="U23" s="131"/>
      <c r="V23" s="131"/>
      <c r="W23" s="131"/>
      <c r="X23" s="131"/>
      <c r="Y23" s="131"/>
      <c r="Z23" s="131"/>
    </row>
    <row r="24" spans="1:26" ht="15.75" customHeight="1" x14ac:dyDescent="0.25">
      <c r="A24" s="255" t="s">
        <v>1071</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row>
    <row r="25" spans="1:26" ht="15.75" customHeight="1" x14ac:dyDescent="0.25">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row>
    <row r="26" spans="1:26" ht="15.75" customHeight="1" x14ac:dyDescent="0.25">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row>
    <row r="27" spans="1:26" ht="15.75" customHeight="1" x14ac:dyDescent="0.25">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row>
    <row r="28" spans="1:26" ht="15.75" customHeight="1" x14ac:dyDescent="0.25">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row>
    <row r="29" spans="1:26" ht="15.75" customHeight="1" x14ac:dyDescent="0.25">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row>
    <row r="30" spans="1:26" ht="15.75" customHeight="1" x14ac:dyDescent="0.25">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row>
    <row r="31" spans="1:26" ht="15.75" customHeight="1" x14ac:dyDescent="0.25">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row>
    <row r="32" spans="1:26" ht="15.75" customHeight="1" x14ac:dyDescent="0.2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row>
    <row r="33" spans="1:26" ht="15.75" customHeight="1" x14ac:dyDescent="0.25">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row>
    <row r="34" spans="1:26" ht="15.75" customHeight="1" x14ac:dyDescent="0.25">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row>
    <row r="35" spans="1:26" ht="15.75" customHeight="1" x14ac:dyDescent="0.25">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row>
    <row r="36" spans="1:26" ht="15.75" customHeight="1" x14ac:dyDescent="0.25">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row>
    <row r="37" spans="1:26" ht="15.75" customHeight="1" x14ac:dyDescent="0.25">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row>
    <row r="38" spans="1:26" ht="15.75" customHeight="1" x14ac:dyDescent="0.25">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row>
    <row r="39" spans="1:26" ht="15.75" customHeight="1" x14ac:dyDescent="0.25">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row>
    <row r="40" spans="1:26" ht="15.75" customHeight="1" x14ac:dyDescent="0.25">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row>
    <row r="41" spans="1:26" ht="15.75" customHeight="1" x14ac:dyDescent="0.25">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row>
    <row r="42" spans="1:26" ht="15.75" customHeight="1" x14ac:dyDescent="0.25">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row>
    <row r="43" spans="1:26" ht="15.75" customHeight="1" x14ac:dyDescent="0.25">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row>
    <row r="44" spans="1:26" ht="15.75" customHeight="1" x14ac:dyDescent="0.25">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row>
    <row r="45" spans="1:26" ht="15.75" customHeight="1" x14ac:dyDescent="0.25">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row>
    <row r="46" spans="1:26" ht="15.75" customHeight="1" x14ac:dyDescent="0.25">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row>
    <row r="47" spans="1:26" ht="15.75" customHeight="1" x14ac:dyDescent="0.25">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row>
    <row r="48" spans="1:26" ht="15.75" customHeight="1" x14ac:dyDescent="0.25">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row>
    <row r="49" spans="1:26" ht="15.75" customHeight="1" x14ac:dyDescent="0.25">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row>
    <row r="50" spans="1:26" ht="15.75" customHeight="1" x14ac:dyDescent="0.25">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row>
    <row r="51" spans="1:26" ht="15.75" customHeight="1" x14ac:dyDescent="0.25">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row>
    <row r="52" spans="1:26" ht="15.75" customHeight="1" x14ac:dyDescent="0.25">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row>
    <row r="53" spans="1:26" ht="15.75" customHeight="1" x14ac:dyDescent="0.25">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row>
    <row r="54" spans="1:26" ht="15.75" customHeight="1" x14ac:dyDescent="0.25">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row>
    <row r="55" spans="1:26" ht="15.75" customHeight="1" x14ac:dyDescent="0.25">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row>
    <row r="56" spans="1:26" ht="15.75" customHeight="1" x14ac:dyDescent="0.25">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row>
    <row r="57" spans="1:26" ht="15.75" customHeight="1" x14ac:dyDescent="0.25">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row>
    <row r="58" spans="1:26" ht="15.75" customHeight="1" x14ac:dyDescent="0.25">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row>
    <row r="59" spans="1:26" ht="15.75" customHeight="1" x14ac:dyDescent="0.25">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row>
    <row r="60" spans="1:26" ht="15.75" customHeight="1" x14ac:dyDescent="0.25">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row>
    <row r="61" spans="1:26" ht="15.75" customHeight="1" x14ac:dyDescent="0.25">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row>
    <row r="62" spans="1:26" ht="15.75" customHeight="1" x14ac:dyDescent="0.25">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row>
    <row r="63" spans="1:26" ht="15.75" customHeight="1" x14ac:dyDescent="0.25">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row>
    <row r="64" spans="1:26" ht="15.75" customHeight="1" x14ac:dyDescent="0.25">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row>
    <row r="65" spans="1:26" ht="15.75" customHeight="1" x14ac:dyDescent="0.25">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row>
    <row r="66" spans="1:26" ht="15.75" customHeight="1" x14ac:dyDescent="0.25">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row>
    <row r="67" spans="1:26" ht="15.75" customHeight="1" x14ac:dyDescent="0.25">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row>
    <row r="68" spans="1:26" ht="15.75" customHeight="1" x14ac:dyDescent="0.25">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row>
    <row r="69" spans="1:26" ht="15.75" customHeight="1" x14ac:dyDescent="0.25">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row>
    <row r="70" spans="1:26" ht="15.75" customHeight="1" x14ac:dyDescent="0.25">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row>
    <row r="71" spans="1:26" ht="15.75" customHeight="1" x14ac:dyDescent="0.25">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row>
    <row r="72" spans="1:26" ht="15.75" customHeight="1" x14ac:dyDescent="0.25">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row>
    <row r="73" spans="1:26" ht="15.75" customHeight="1" x14ac:dyDescent="0.25">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row>
    <row r="74" spans="1:26" ht="15.75" customHeight="1" x14ac:dyDescent="0.25">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row>
    <row r="75" spans="1:26" ht="15.75" customHeight="1" x14ac:dyDescent="0.25">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row>
    <row r="76" spans="1:26" ht="15.75" customHeight="1" x14ac:dyDescent="0.25">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row>
    <row r="77" spans="1:26" ht="15.75" customHeight="1" x14ac:dyDescent="0.25">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row>
    <row r="78" spans="1:26" ht="15.75" customHeight="1" x14ac:dyDescent="0.25">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row>
    <row r="79" spans="1:26" ht="15.75" customHeight="1" x14ac:dyDescent="0.25">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row>
    <row r="80" spans="1:26" ht="15.75" customHeight="1" x14ac:dyDescent="0.25">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row>
    <row r="81" spans="1:26" ht="15.75" customHeight="1" x14ac:dyDescent="0.25">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row>
    <row r="82" spans="1:26" ht="15.75" customHeight="1" x14ac:dyDescent="0.25">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row>
    <row r="83" spans="1:26" ht="15.75" customHeight="1" x14ac:dyDescent="0.25">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row>
    <row r="84" spans="1:26" ht="15.75" customHeight="1" x14ac:dyDescent="0.25">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row>
    <row r="85" spans="1:26" ht="15.75" customHeight="1" x14ac:dyDescent="0.25">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row>
    <row r="86" spans="1:26" ht="15.75" customHeight="1" x14ac:dyDescent="0.25">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row>
    <row r="87" spans="1:26" ht="15.75" customHeight="1" x14ac:dyDescent="0.25">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row>
    <row r="88" spans="1:26" ht="15.75" customHeight="1" x14ac:dyDescent="0.25">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row>
    <row r="89" spans="1:26" ht="15.75" customHeight="1" x14ac:dyDescent="0.25">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row>
    <row r="90" spans="1:26" ht="15.75" customHeight="1" x14ac:dyDescent="0.25">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row>
    <row r="91" spans="1:26" ht="15.75" customHeight="1" x14ac:dyDescent="0.25">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row>
    <row r="92" spans="1:26" ht="15.75" customHeight="1" x14ac:dyDescent="0.25">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row>
    <row r="93" spans="1:26" ht="15.75" customHeight="1" x14ac:dyDescent="0.25">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row>
    <row r="94" spans="1:26" ht="15.75" customHeight="1" x14ac:dyDescent="0.25">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row>
    <row r="95" spans="1:26" ht="15.75" customHeight="1" x14ac:dyDescent="0.25">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row>
    <row r="96" spans="1:26" ht="15.75" customHeight="1" x14ac:dyDescent="0.25">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row>
    <row r="97" spans="1:26" ht="15.75" customHeight="1" x14ac:dyDescent="0.25">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row>
    <row r="98" spans="1:26" ht="15.75" customHeight="1" x14ac:dyDescent="0.25">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row>
    <row r="99" spans="1:26" ht="15.75" customHeight="1" x14ac:dyDescent="0.25">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row>
    <row r="100" spans="1:26" ht="15.75" customHeight="1" x14ac:dyDescent="0.25">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row>
    <row r="101" spans="1:26" ht="15.75" customHeight="1" x14ac:dyDescent="0.25">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row>
    <row r="102" spans="1:26" ht="15.75" customHeight="1" x14ac:dyDescent="0.25">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row>
    <row r="103" spans="1:26" ht="15.75" customHeight="1" x14ac:dyDescent="0.25">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row>
    <row r="104" spans="1:26" ht="15.75" customHeight="1" x14ac:dyDescent="0.25">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row>
    <row r="105" spans="1:26" ht="15.75" customHeight="1" x14ac:dyDescent="0.25">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row>
    <row r="106" spans="1:26" ht="15.75" customHeight="1" x14ac:dyDescent="0.2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row>
    <row r="107" spans="1:26" ht="15.75" customHeight="1" x14ac:dyDescent="0.25">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row>
    <row r="108" spans="1:26" ht="15.75" customHeight="1" x14ac:dyDescent="0.25">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row>
    <row r="109" spans="1:26" ht="15.75" customHeight="1" x14ac:dyDescent="0.25">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row>
    <row r="110" spans="1:26" ht="15.75" customHeight="1" x14ac:dyDescent="0.25">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row>
    <row r="111" spans="1:26" ht="15.75" customHeight="1" x14ac:dyDescent="0.25">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row>
    <row r="112" spans="1:26" ht="15.75" customHeight="1" x14ac:dyDescent="0.25">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row>
    <row r="113" spans="1:26" ht="15.75" customHeight="1" x14ac:dyDescent="0.25">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row>
    <row r="114" spans="1:26" ht="15.75" customHeight="1" x14ac:dyDescent="0.25">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row>
    <row r="115" spans="1:26" ht="15.75" customHeight="1" x14ac:dyDescent="0.25">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row>
    <row r="116" spans="1:26" ht="15.75" customHeight="1" x14ac:dyDescent="0.25">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row>
    <row r="117" spans="1:26" ht="15.75" customHeight="1" x14ac:dyDescent="0.25">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row>
    <row r="118" spans="1:26" ht="15.75" customHeight="1" x14ac:dyDescent="0.25">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row>
    <row r="119" spans="1:26" ht="15.75" customHeight="1" x14ac:dyDescent="0.25">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row>
    <row r="120" spans="1:26" ht="15.75" customHeight="1" x14ac:dyDescent="0.25">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row>
    <row r="121" spans="1:26" ht="15.75" customHeight="1" x14ac:dyDescent="0.25">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row>
    <row r="122" spans="1:26" ht="15.75" customHeight="1" x14ac:dyDescent="0.25">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row>
    <row r="123" spans="1:26" ht="15.75" customHeight="1" x14ac:dyDescent="0.25">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row>
    <row r="124" spans="1:26" ht="15.75" customHeight="1" x14ac:dyDescent="0.25">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row>
    <row r="125" spans="1:26" ht="15.75" customHeight="1" x14ac:dyDescent="0.25">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row>
    <row r="126" spans="1:26" ht="15.75" customHeight="1" x14ac:dyDescent="0.25">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row>
    <row r="127" spans="1:26" ht="15.75" customHeight="1" x14ac:dyDescent="0.25">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row>
    <row r="128" spans="1:26" ht="15.75" customHeight="1" x14ac:dyDescent="0.25">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row>
    <row r="129" spans="1:26" ht="15.75" customHeight="1" x14ac:dyDescent="0.25">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row>
    <row r="130" spans="1:26" ht="15.75" customHeight="1" x14ac:dyDescent="0.25">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row>
    <row r="131" spans="1:26" ht="15.75" customHeight="1" x14ac:dyDescent="0.25">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row>
    <row r="132" spans="1:26" ht="15.75" customHeight="1" x14ac:dyDescent="0.25">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row>
    <row r="133" spans="1:26" ht="15.75" customHeight="1" x14ac:dyDescent="0.25">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row>
    <row r="134" spans="1:26" ht="15.75" customHeight="1" x14ac:dyDescent="0.25">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row>
    <row r="135" spans="1:26" ht="15.75" customHeight="1" x14ac:dyDescent="0.25">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row>
    <row r="136" spans="1:26" ht="15.75" customHeight="1" x14ac:dyDescent="0.25">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row>
    <row r="137" spans="1:26" ht="15.75" customHeight="1" x14ac:dyDescent="0.25">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row>
    <row r="138" spans="1:26" ht="15.75" customHeight="1" x14ac:dyDescent="0.25">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row>
    <row r="139" spans="1:26" ht="15.75" customHeight="1" x14ac:dyDescent="0.25">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row>
    <row r="140" spans="1:26" ht="15.75" customHeight="1" x14ac:dyDescent="0.25">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row>
    <row r="141" spans="1:26" ht="15.75" customHeight="1" x14ac:dyDescent="0.25">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row>
    <row r="142" spans="1:26" ht="15.75" customHeight="1" x14ac:dyDescent="0.25">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row>
    <row r="143" spans="1:26" ht="15.75" customHeight="1" x14ac:dyDescent="0.25">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row>
    <row r="144" spans="1:26" ht="15.75" customHeight="1" x14ac:dyDescent="0.25">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row>
    <row r="145" spans="1:26" ht="15.75" customHeight="1" x14ac:dyDescent="0.25">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row>
    <row r="146" spans="1:26" ht="15.75" customHeight="1" x14ac:dyDescent="0.25">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row>
    <row r="147" spans="1:26" ht="15.75" customHeight="1" x14ac:dyDescent="0.25">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row>
    <row r="148" spans="1:26" ht="15.75" customHeight="1" x14ac:dyDescent="0.25">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row>
    <row r="149" spans="1:26" ht="15.75" customHeight="1" x14ac:dyDescent="0.25">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row>
    <row r="150" spans="1:26" ht="15.75" customHeight="1" x14ac:dyDescent="0.25">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row>
    <row r="151" spans="1:26" ht="15.75" customHeight="1" x14ac:dyDescent="0.25">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row>
    <row r="152" spans="1:26" ht="15.75" customHeight="1" x14ac:dyDescent="0.25">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row>
    <row r="153" spans="1:26" ht="15.75" customHeight="1" x14ac:dyDescent="0.25">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row>
    <row r="154" spans="1:26" ht="15.75" customHeight="1" x14ac:dyDescent="0.25">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row>
    <row r="155" spans="1:26" ht="15.75" customHeight="1" x14ac:dyDescent="0.2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row>
    <row r="156" spans="1:26" ht="15.75" customHeight="1" x14ac:dyDescent="0.25">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row>
    <row r="157" spans="1:26" ht="15.75" customHeight="1" x14ac:dyDescent="0.25">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row>
    <row r="158" spans="1:26" ht="15.75" customHeight="1" x14ac:dyDescent="0.25">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row>
    <row r="159" spans="1:26" ht="15.75" customHeight="1" x14ac:dyDescent="0.25">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row>
    <row r="160" spans="1:26" ht="15.75" customHeight="1" x14ac:dyDescent="0.2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row>
    <row r="161" spans="1:26" ht="15.75" customHeight="1" x14ac:dyDescent="0.25">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row>
    <row r="162" spans="1:26" ht="15.75" customHeight="1" x14ac:dyDescent="0.25">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row>
    <row r="163" spans="1:26" ht="15.75" customHeight="1" x14ac:dyDescent="0.25">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row>
    <row r="164" spans="1:26" ht="15.75" customHeight="1" x14ac:dyDescent="0.25">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row>
    <row r="165" spans="1:26" ht="15.75" customHeight="1" x14ac:dyDescent="0.25">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row>
    <row r="166" spans="1:26" ht="15.75" customHeight="1" x14ac:dyDescent="0.25">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row>
    <row r="167" spans="1:26" ht="15.75" customHeight="1" x14ac:dyDescent="0.25">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row>
    <row r="168" spans="1:26" ht="15.75" customHeight="1" x14ac:dyDescent="0.25">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row>
    <row r="169" spans="1:26" ht="15.75" customHeight="1" x14ac:dyDescent="0.25">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row>
    <row r="170" spans="1:26" ht="15.75" customHeight="1" x14ac:dyDescent="0.25">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row>
    <row r="171" spans="1:26" ht="15.75" customHeight="1" x14ac:dyDescent="0.25">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row>
    <row r="172" spans="1:26" ht="15.75" customHeight="1" x14ac:dyDescent="0.25">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row>
    <row r="173" spans="1:26" ht="15.75" customHeight="1" x14ac:dyDescent="0.25">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row>
    <row r="174" spans="1:26" ht="15.75" customHeight="1" x14ac:dyDescent="0.25">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row>
    <row r="175" spans="1:26" ht="15.75" customHeight="1" x14ac:dyDescent="0.25">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row>
    <row r="176" spans="1:26" ht="15.75" customHeight="1" x14ac:dyDescent="0.25">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row>
    <row r="177" spans="1:26" ht="15.75" customHeight="1" x14ac:dyDescent="0.25">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row>
    <row r="178" spans="1:26" ht="15.75" customHeight="1" x14ac:dyDescent="0.25">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row>
    <row r="179" spans="1:26" ht="15.75" customHeight="1" x14ac:dyDescent="0.25">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row>
    <row r="180" spans="1:26" ht="15.75" customHeight="1" x14ac:dyDescent="0.25">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row>
    <row r="181" spans="1:26" ht="15.75" customHeight="1" x14ac:dyDescent="0.25">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row>
    <row r="182" spans="1:26" ht="15.75" customHeight="1" x14ac:dyDescent="0.25">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row>
    <row r="183" spans="1:26" ht="15.75" customHeight="1" x14ac:dyDescent="0.25">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row>
    <row r="184" spans="1:26" ht="15.75" customHeight="1" x14ac:dyDescent="0.25">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row>
    <row r="185" spans="1:26" ht="15.75" customHeight="1" x14ac:dyDescent="0.25">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row>
    <row r="186" spans="1:26" ht="15.75" customHeight="1" x14ac:dyDescent="0.25">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row>
    <row r="187" spans="1:26" ht="15.75" customHeight="1" x14ac:dyDescent="0.25">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row>
    <row r="188" spans="1:26" ht="15.75" customHeight="1" x14ac:dyDescent="0.25">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row>
    <row r="189" spans="1:26" ht="15.75" customHeight="1" x14ac:dyDescent="0.25">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row>
    <row r="190" spans="1:26" ht="15.75" customHeight="1" x14ac:dyDescent="0.25">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row>
    <row r="191" spans="1:26" ht="15.75" customHeight="1" x14ac:dyDescent="0.25">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row>
    <row r="192" spans="1:26" ht="15.75" customHeight="1" x14ac:dyDescent="0.25">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row>
    <row r="193" spans="1:26" ht="15.75" customHeight="1" x14ac:dyDescent="0.25">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row>
    <row r="194" spans="1:26" ht="15.75" customHeight="1" x14ac:dyDescent="0.25">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row>
    <row r="195" spans="1:26" ht="15.75" customHeight="1" x14ac:dyDescent="0.25">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row>
    <row r="196" spans="1:26" ht="15.75" customHeight="1" x14ac:dyDescent="0.25">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row>
    <row r="197" spans="1:26" ht="15.75" customHeight="1" x14ac:dyDescent="0.25">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row>
    <row r="198" spans="1:26" ht="15.75" customHeight="1" x14ac:dyDescent="0.25">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row>
    <row r="199" spans="1:26" ht="15.75" customHeight="1" x14ac:dyDescent="0.25">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row>
    <row r="200" spans="1:26" ht="15.75" customHeight="1" x14ac:dyDescent="0.25">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row>
    <row r="201" spans="1:26" ht="15.75" customHeight="1" x14ac:dyDescent="0.25">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row>
    <row r="202" spans="1:26" ht="15.75" customHeight="1" x14ac:dyDescent="0.25">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row>
    <row r="203" spans="1:26" ht="15.75" customHeight="1" x14ac:dyDescent="0.25">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row>
    <row r="204" spans="1:26" ht="15.75" customHeight="1" x14ac:dyDescent="0.25">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row>
    <row r="205" spans="1:26" ht="15.75" customHeight="1" x14ac:dyDescent="0.25">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row>
    <row r="206" spans="1:26" ht="15.75" customHeight="1" x14ac:dyDescent="0.25">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row>
    <row r="207" spans="1:26" ht="15.75" customHeight="1" x14ac:dyDescent="0.25">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row>
    <row r="208" spans="1:26" ht="15.75" customHeight="1" x14ac:dyDescent="0.25">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row>
    <row r="209" spans="1:26" ht="15.75" customHeight="1" x14ac:dyDescent="0.25">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row>
    <row r="210" spans="1:26" ht="15.75" customHeight="1" x14ac:dyDescent="0.25">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row>
    <row r="211" spans="1:26" ht="15.75" customHeight="1" x14ac:dyDescent="0.25">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row>
    <row r="212" spans="1:26" ht="15.75" customHeight="1" x14ac:dyDescent="0.25">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row>
    <row r="213" spans="1:26" ht="15.75" customHeight="1" x14ac:dyDescent="0.25">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row>
    <row r="214" spans="1:26" ht="15.75" customHeight="1" x14ac:dyDescent="0.25">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row>
    <row r="215" spans="1:26" ht="15.75" customHeight="1" x14ac:dyDescent="0.25">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row>
    <row r="216" spans="1:26" ht="15.75" customHeight="1" x14ac:dyDescent="0.25">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row>
    <row r="217" spans="1:26" ht="15.75" customHeight="1" x14ac:dyDescent="0.25">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row>
    <row r="218" spans="1:26" ht="15.75" customHeight="1" x14ac:dyDescent="0.25">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row>
    <row r="219" spans="1:26" ht="15.75" customHeight="1" x14ac:dyDescent="0.25">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row>
    <row r="220" spans="1:26" ht="15.75" customHeight="1" x14ac:dyDescent="0.25">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row>
    <row r="221" spans="1:26" ht="15.75" customHeight="1" x14ac:dyDescent="0.25">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row>
    <row r="222" spans="1:26" ht="15.75" customHeight="1" x14ac:dyDescent="0.25">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row>
    <row r="223" spans="1:26" ht="15.75" customHeight="1" x14ac:dyDescent="0.25">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row>
    <row r="224" spans="1:26" ht="15.75" customHeight="1" x14ac:dyDescent="0.25">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row>
    <row r="225" spans="1:26" ht="15.75" customHeight="1" x14ac:dyDescent="0.25">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row>
    <row r="226" spans="1:26" ht="15.75" customHeight="1" x14ac:dyDescent="0.25">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row>
    <row r="227" spans="1:26" ht="15.75" customHeight="1" x14ac:dyDescent="0.25">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row>
    <row r="228" spans="1:26" ht="15.75" customHeight="1" x14ac:dyDescent="0.25">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row>
    <row r="229" spans="1:26" ht="15.75" customHeight="1" x14ac:dyDescent="0.25">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row>
    <row r="230" spans="1:26" ht="15.75" customHeight="1" x14ac:dyDescent="0.25">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row>
    <row r="231" spans="1:26" ht="15.75" customHeight="1" x14ac:dyDescent="0.25">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row>
    <row r="232" spans="1:26" ht="15.75" customHeight="1" x14ac:dyDescent="0.25">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row>
    <row r="233" spans="1:26" ht="15.75" customHeight="1" x14ac:dyDescent="0.25">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row>
    <row r="234" spans="1:26" ht="15.75" customHeight="1" x14ac:dyDescent="0.25">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row>
    <row r="235" spans="1:26" ht="15.75" customHeight="1" x14ac:dyDescent="0.25">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row>
    <row r="236" spans="1:26" ht="15.75" customHeight="1" x14ac:dyDescent="0.25">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row>
    <row r="237" spans="1:26" ht="15.75" customHeight="1" x14ac:dyDescent="0.25">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row>
    <row r="238" spans="1:26" ht="15.75" customHeight="1" x14ac:dyDescent="0.25">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row>
    <row r="239" spans="1:26" ht="15.75" customHeight="1" x14ac:dyDescent="0.25">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row>
    <row r="240" spans="1:26" ht="15.75" customHeight="1" x14ac:dyDescent="0.25">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row>
    <row r="241" spans="1:26" ht="15.75" customHeight="1" x14ac:dyDescent="0.25">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row>
    <row r="242" spans="1:26" ht="15.75" customHeight="1" x14ac:dyDescent="0.25">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row>
    <row r="243" spans="1:26" ht="15.75" customHeight="1" x14ac:dyDescent="0.25">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row>
    <row r="244" spans="1:26" ht="15.75" customHeight="1" x14ac:dyDescent="0.25">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row>
    <row r="245" spans="1:26" ht="15.75" customHeight="1" x14ac:dyDescent="0.25">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row>
    <row r="246" spans="1:26" ht="15.75" customHeight="1" x14ac:dyDescent="0.25">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row>
    <row r="247" spans="1:26" ht="15.75" customHeight="1" x14ac:dyDescent="0.25">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row>
    <row r="248" spans="1:26" ht="15.75" customHeight="1" x14ac:dyDescent="0.25">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row>
    <row r="249" spans="1:26" ht="15.75" customHeight="1" x14ac:dyDescent="0.25">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row>
    <row r="250" spans="1:26" ht="15.75" customHeight="1" x14ac:dyDescent="0.25">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row>
    <row r="251" spans="1:26" ht="15.75" customHeight="1" x14ac:dyDescent="0.25">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row>
    <row r="252" spans="1:26" ht="15.75" customHeight="1" x14ac:dyDescent="0.25">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row>
    <row r="253" spans="1:26" ht="15.75" customHeight="1" x14ac:dyDescent="0.25">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row>
    <row r="254" spans="1:26" ht="15.75" customHeight="1" x14ac:dyDescent="0.25">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row>
    <row r="255" spans="1:26" ht="15.75" customHeight="1" x14ac:dyDescent="0.25">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row>
    <row r="256" spans="1:26" ht="15.75" customHeight="1" x14ac:dyDescent="0.25">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row>
    <row r="257" spans="1:26" ht="15.75" customHeight="1" x14ac:dyDescent="0.25">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row>
    <row r="258" spans="1:26" ht="15.75" customHeight="1" x14ac:dyDescent="0.25">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row>
    <row r="259" spans="1:26" ht="15.75" customHeight="1" x14ac:dyDescent="0.25">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row>
    <row r="260" spans="1:26" ht="15.75" customHeight="1" x14ac:dyDescent="0.25">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row>
    <row r="261" spans="1:26" ht="15.75" customHeight="1" x14ac:dyDescent="0.25">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row>
    <row r="262" spans="1:26" ht="15.75" customHeight="1" x14ac:dyDescent="0.25">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row>
    <row r="263" spans="1:26" ht="15.75" customHeight="1" x14ac:dyDescent="0.25">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row>
    <row r="264" spans="1:26" ht="15.75" customHeight="1" x14ac:dyDescent="0.25">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row>
    <row r="265" spans="1:26" ht="15.75" customHeight="1" x14ac:dyDescent="0.25">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row>
    <row r="266" spans="1:26" ht="15.75" customHeight="1" x14ac:dyDescent="0.25">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row>
    <row r="267" spans="1:26" ht="15.75" customHeight="1" x14ac:dyDescent="0.25">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row>
    <row r="268" spans="1:26" ht="15.75" customHeight="1" x14ac:dyDescent="0.25">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row>
    <row r="269" spans="1:26" ht="15.75" customHeight="1" x14ac:dyDescent="0.25">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row>
    <row r="270" spans="1:26" ht="15.75" customHeight="1" x14ac:dyDescent="0.25">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row>
    <row r="271" spans="1:26" ht="15.75" customHeight="1" x14ac:dyDescent="0.25">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row>
    <row r="272" spans="1:26" ht="15.75" customHeight="1" x14ac:dyDescent="0.25">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row>
    <row r="273" spans="1:26" ht="15.75" customHeight="1" x14ac:dyDescent="0.25">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row>
    <row r="274" spans="1:26" ht="15.75" customHeight="1" x14ac:dyDescent="0.25">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row>
    <row r="275" spans="1:26" ht="15.75" customHeight="1" x14ac:dyDescent="0.25">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row>
    <row r="276" spans="1:26" ht="15.75" customHeight="1" x14ac:dyDescent="0.25">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row>
    <row r="277" spans="1:26" ht="15.75" customHeight="1" x14ac:dyDescent="0.25">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row>
    <row r="278" spans="1:26" ht="15.75" customHeight="1" x14ac:dyDescent="0.25">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row>
    <row r="279" spans="1:26" ht="15.75" customHeight="1" x14ac:dyDescent="0.25">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row>
    <row r="280" spans="1:26" ht="15.75" customHeight="1" x14ac:dyDescent="0.25">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row>
    <row r="281" spans="1:26" ht="15.75" customHeight="1" x14ac:dyDescent="0.25">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row>
    <row r="282" spans="1:26" ht="15.75" customHeight="1" x14ac:dyDescent="0.25">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row>
    <row r="283" spans="1:26" ht="15.75" customHeight="1" x14ac:dyDescent="0.25">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row>
    <row r="284" spans="1:26" ht="15.75" customHeight="1" x14ac:dyDescent="0.25">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row>
    <row r="285" spans="1:26" ht="15.75" customHeight="1" x14ac:dyDescent="0.25">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row>
    <row r="286" spans="1:26" ht="15.75" customHeight="1" x14ac:dyDescent="0.25">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row>
    <row r="287" spans="1:26" ht="15.75" customHeight="1" x14ac:dyDescent="0.25">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row>
    <row r="288" spans="1:26" ht="15.75" customHeight="1" x14ac:dyDescent="0.25">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row>
    <row r="289" spans="1:26" ht="15.75" customHeight="1" x14ac:dyDescent="0.25">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row>
    <row r="290" spans="1:26" ht="15.75" customHeight="1" x14ac:dyDescent="0.25">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row>
    <row r="291" spans="1:26" ht="15.75" customHeight="1" x14ac:dyDescent="0.25">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row>
    <row r="292" spans="1:26" ht="15.75" customHeight="1" x14ac:dyDescent="0.25">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row>
    <row r="293" spans="1:26" ht="15.75" customHeight="1" x14ac:dyDescent="0.25">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row>
    <row r="294" spans="1:26" ht="15.75" customHeight="1" x14ac:dyDescent="0.25">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row>
    <row r="295" spans="1:26" ht="15.75" customHeight="1" x14ac:dyDescent="0.25">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row>
    <row r="296" spans="1:26" ht="15.75" customHeight="1" x14ac:dyDescent="0.25">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row>
    <row r="297" spans="1:26" ht="15.75" customHeight="1" x14ac:dyDescent="0.25">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row>
    <row r="298" spans="1:26" ht="15.75" customHeight="1" x14ac:dyDescent="0.25">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row>
    <row r="299" spans="1:26" ht="15.75" customHeight="1" x14ac:dyDescent="0.25">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row>
    <row r="300" spans="1:26" ht="15.75" customHeight="1" x14ac:dyDescent="0.25">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row>
    <row r="301" spans="1:26" ht="15.75" customHeight="1" x14ac:dyDescent="0.25">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row>
    <row r="302" spans="1:26" ht="15.75" customHeight="1" x14ac:dyDescent="0.25">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row>
    <row r="303" spans="1:26" ht="15.75" customHeight="1" x14ac:dyDescent="0.25">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row>
    <row r="304" spans="1:26" ht="15.75" customHeight="1" x14ac:dyDescent="0.25">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row>
    <row r="305" spans="1:26" ht="15.75" customHeight="1" x14ac:dyDescent="0.25">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row>
    <row r="306" spans="1:26" ht="15.75" customHeight="1" x14ac:dyDescent="0.25">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row>
    <row r="307" spans="1:26" ht="15.75" customHeight="1" x14ac:dyDescent="0.25">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row>
    <row r="308" spans="1:26" ht="15.75" customHeight="1" x14ac:dyDescent="0.25">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row>
    <row r="309" spans="1:26" ht="15.75" customHeight="1" x14ac:dyDescent="0.25">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row>
    <row r="310" spans="1:26" ht="15.75" customHeight="1" x14ac:dyDescent="0.25">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row>
    <row r="311" spans="1:26" ht="15.75" customHeight="1" x14ac:dyDescent="0.25">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row>
    <row r="312" spans="1:26" ht="15.75" customHeight="1" x14ac:dyDescent="0.25">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row>
    <row r="313" spans="1:26" ht="15.75" customHeight="1" x14ac:dyDescent="0.25">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row>
    <row r="314" spans="1:26" ht="15.75" customHeight="1" x14ac:dyDescent="0.25">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row>
    <row r="315" spans="1:26" ht="15.75" customHeight="1" x14ac:dyDescent="0.25">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row>
    <row r="316" spans="1:26" ht="15.75" customHeight="1" x14ac:dyDescent="0.25">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row>
    <row r="317" spans="1:26" ht="15.75" customHeight="1" x14ac:dyDescent="0.25">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row>
    <row r="318" spans="1:26" ht="15.75" customHeight="1" x14ac:dyDescent="0.25">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row>
    <row r="319" spans="1:26" ht="15.75" customHeight="1" x14ac:dyDescent="0.25">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row>
    <row r="320" spans="1:26" ht="15.75" customHeight="1" x14ac:dyDescent="0.25">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row>
    <row r="321" spans="1:26" ht="15.75" customHeight="1" x14ac:dyDescent="0.25">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row>
    <row r="322" spans="1:26" ht="15.75" customHeight="1" x14ac:dyDescent="0.25">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row>
    <row r="323" spans="1:26" ht="15.75" customHeight="1" x14ac:dyDescent="0.25">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row>
    <row r="324" spans="1:26" ht="15.75" customHeight="1" x14ac:dyDescent="0.25">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row>
    <row r="325" spans="1:26" ht="15.75" customHeight="1" x14ac:dyDescent="0.25">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row>
    <row r="326" spans="1:26" ht="15.75" customHeight="1" x14ac:dyDescent="0.25">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row>
    <row r="327" spans="1:26" ht="15.75" customHeight="1" x14ac:dyDescent="0.25">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row>
    <row r="328" spans="1:26" ht="15.75" customHeight="1" x14ac:dyDescent="0.25">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row>
    <row r="329" spans="1:26" ht="15.75" customHeight="1" x14ac:dyDescent="0.25">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row>
    <row r="330" spans="1:26" ht="15.75" customHeight="1" x14ac:dyDescent="0.25">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row>
    <row r="331" spans="1:26" ht="15.75" customHeight="1" x14ac:dyDescent="0.25">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row>
    <row r="332" spans="1:26" ht="15.75" customHeight="1" x14ac:dyDescent="0.25">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row>
    <row r="333" spans="1:26" ht="15.75" customHeight="1" x14ac:dyDescent="0.25">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row>
    <row r="334" spans="1:26" ht="15.75" customHeight="1" x14ac:dyDescent="0.25">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row>
    <row r="335" spans="1:26" ht="15.75" customHeight="1" x14ac:dyDescent="0.25">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row>
    <row r="336" spans="1:26" ht="15.75" customHeight="1" x14ac:dyDescent="0.25">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row>
    <row r="337" spans="1:26" ht="15.75" customHeight="1" x14ac:dyDescent="0.25">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row>
    <row r="338" spans="1:26" ht="15.75" customHeight="1" x14ac:dyDescent="0.25">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row>
    <row r="339" spans="1:26" ht="15.75" customHeight="1" x14ac:dyDescent="0.25">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row>
    <row r="340" spans="1:26" ht="15.75" customHeight="1" x14ac:dyDescent="0.25">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row>
    <row r="341" spans="1:26" ht="15.75" customHeight="1" x14ac:dyDescent="0.25">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row>
    <row r="342" spans="1:26" ht="15.75" customHeight="1" x14ac:dyDescent="0.25">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row>
    <row r="343" spans="1:26" ht="15.75" customHeight="1" x14ac:dyDescent="0.25">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row>
    <row r="344" spans="1:26" ht="15.75" customHeight="1" x14ac:dyDescent="0.25">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row>
    <row r="345" spans="1:26" ht="15.75" customHeight="1" x14ac:dyDescent="0.25">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row>
    <row r="346" spans="1:26" ht="15.75" customHeight="1" x14ac:dyDescent="0.25">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row>
    <row r="347" spans="1:26" ht="15.75" customHeight="1" x14ac:dyDescent="0.25">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row>
    <row r="348" spans="1:26" ht="15.75" customHeight="1" x14ac:dyDescent="0.25">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row>
    <row r="349" spans="1:26" ht="15.75" customHeight="1" x14ac:dyDescent="0.25">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row>
    <row r="350" spans="1:26" ht="15.75" customHeight="1" x14ac:dyDescent="0.25">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row>
    <row r="351" spans="1:26" ht="15.75" customHeight="1" x14ac:dyDescent="0.25">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row>
    <row r="352" spans="1:26" ht="15.75" customHeight="1" x14ac:dyDescent="0.25">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row>
    <row r="353" spans="1:26" ht="15.75" customHeight="1" x14ac:dyDescent="0.25">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row>
    <row r="354" spans="1:26" ht="15.75" customHeight="1" x14ac:dyDescent="0.25">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row>
    <row r="355" spans="1:26" ht="15.75" customHeight="1" x14ac:dyDescent="0.25">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row>
    <row r="356" spans="1:26" ht="15.75" customHeight="1" x14ac:dyDescent="0.25">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row>
    <row r="357" spans="1:26" ht="15.75" customHeight="1" x14ac:dyDescent="0.25">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row>
    <row r="358" spans="1:26" ht="15.75" customHeight="1" x14ac:dyDescent="0.25">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row>
    <row r="359" spans="1:26" ht="15.75" customHeight="1" x14ac:dyDescent="0.25">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row>
    <row r="360" spans="1:26" ht="15.75" customHeight="1" x14ac:dyDescent="0.25">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row>
    <row r="361" spans="1:26" ht="15.75" customHeight="1" x14ac:dyDescent="0.25">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row>
    <row r="362" spans="1:26" ht="15.75" customHeight="1" x14ac:dyDescent="0.25">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row>
    <row r="363" spans="1:26" ht="15.75" customHeight="1" x14ac:dyDescent="0.25">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row>
    <row r="364" spans="1:26" ht="15.75" customHeight="1" x14ac:dyDescent="0.25">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row>
    <row r="365" spans="1:26" ht="15.75" customHeight="1" x14ac:dyDescent="0.25">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row>
    <row r="366" spans="1:26" ht="15.75" customHeight="1" x14ac:dyDescent="0.25">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row>
    <row r="367" spans="1:26" ht="15.75" customHeight="1" x14ac:dyDescent="0.25">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row>
    <row r="368" spans="1:26" ht="15.75" customHeight="1" x14ac:dyDescent="0.25">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row>
    <row r="369" spans="1:26" ht="15.75" customHeight="1" x14ac:dyDescent="0.25">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row>
    <row r="370" spans="1:26" ht="15.75" customHeight="1" x14ac:dyDescent="0.25">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row>
    <row r="371" spans="1:26" ht="15.75" customHeight="1" x14ac:dyDescent="0.25">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row>
    <row r="372" spans="1:26" ht="15.75" customHeight="1" x14ac:dyDescent="0.25">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row>
    <row r="373" spans="1:26" ht="15.75" customHeight="1" x14ac:dyDescent="0.25">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row>
    <row r="374" spans="1:26" ht="15.75" customHeight="1" x14ac:dyDescent="0.25">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row>
    <row r="375" spans="1:26" ht="15.75" customHeight="1" x14ac:dyDescent="0.25">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row>
    <row r="376" spans="1:26" ht="15.75" customHeight="1" x14ac:dyDescent="0.25">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row>
    <row r="377" spans="1:26" ht="15.75" customHeight="1" x14ac:dyDescent="0.25">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row>
    <row r="378" spans="1:26" ht="15.75" customHeight="1" x14ac:dyDescent="0.25">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row>
    <row r="379" spans="1:26" ht="15.75" customHeight="1" x14ac:dyDescent="0.25">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row>
    <row r="380" spans="1:26" ht="15.75" customHeight="1" x14ac:dyDescent="0.25">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row>
    <row r="381" spans="1:26" ht="15.75" customHeight="1" x14ac:dyDescent="0.25">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row>
    <row r="382" spans="1:26" ht="15.75" customHeight="1" x14ac:dyDescent="0.25">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row>
    <row r="383" spans="1:26" ht="15.75" customHeight="1" x14ac:dyDescent="0.25">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row>
    <row r="384" spans="1:26" ht="15.75" customHeight="1" x14ac:dyDescent="0.25">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row>
    <row r="385" spans="1:26" ht="15.75" customHeight="1" x14ac:dyDescent="0.25">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row>
    <row r="386" spans="1:26" ht="15.75" customHeight="1" x14ac:dyDescent="0.25">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row>
    <row r="387" spans="1:26" ht="15.75" customHeight="1" x14ac:dyDescent="0.25">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row>
    <row r="388" spans="1:26" ht="15.75" customHeight="1" x14ac:dyDescent="0.25">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row>
    <row r="389" spans="1:26" ht="15.75" customHeight="1" x14ac:dyDescent="0.25">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row>
    <row r="390" spans="1:26" ht="15.75" customHeight="1" x14ac:dyDescent="0.25">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row>
    <row r="391" spans="1:26" ht="15.75" customHeight="1" x14ac:dyDescent="0.25">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row>
    <row r="392" spans="1:26" ht="15.75" customHeight="1" x14ac:dyDescent="0.25">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row>
    <row r="393" spans="1:26" ht="15.75" customHeight="1" x14ac:dyDescent="0.25">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row>
    <row r="394" spans="1:26" ht="15.75" customHeight="1" x14ac:dyDescent="0.25">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row>
    <row r="395" spans="1:26" ht="15.75" customHeight="1" x14ac:dyDescent="0.25">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row>
    <row r="396" spans="1:26" ht="15.75" customHeight="1" x14ac:dyDescent="0.25">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row>
    <row r="397" spans="1:26" ht="15.75" customHeight="1" x14ac:dyDescent="0.25">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row>
    <row r="398" spans="1:26" ht="15.75" customHeight="1" x14ac:dyDescent="0.25">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row>
    <row r="399" spans="1:26" ht="15.75" customHeight="1" x14ac:dyDescent="0.25">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row>
    <row r="400" spans="1:26" ht="15.75" customHeight="1" x14ac:dyDescent="0.25">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row>
    <row r="401" spans="1:26" ht="15.75" customHeight="1" x14ac:dyDescent="0.25">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row>
    <row r="402" spans="1:26" ht="15.75" customHeight="1" x14ac:dyDescent="0.25">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row>
    <row r="403" spans="1:26" ht="15.75" customHeight="1" x14ac:dyDescent="0.25">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row>
    <row r="404" spans="1:26" ht="15.75" customHeight="1" x14ac:dyDescent="0.25">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row>
    <row r="405" spans="1:26" ht="15.75" customHeight="1" x14ac:dyDescent="0.25">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row>
    <row r="406" spans="1:26" ht="15.75" customHeight="1" x14ac:dyDescent="0.25">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row>
    <row r="407" spans="1:26" ht="15.75" customHeight="1" x14ac:dyDescent="0.25">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row>
    <row r="408" spans="1:26" ht="15.75" customHeight="1" x14ac:dyDescent="0.25">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row>
    <row r="409" spans="1:26" ht="15.75" customHeight="1" x14ac:dyDescent="0.25">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row>
    <row r="410" spans="1:26" ht="15.75" customHeight="1" x14ac:dyDescent="0.25">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row>
    <row r="411" spans="1:26" ht="15.75" customHeight="1" x14ac:dyDescent="0.25">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row>
    <row r="412" spans="1:26" ht="15.75" customHeight="1" x14ac:dyDescent="0.25">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row>
    <row r="413" spans="1:26" ht="15.75" customHeight="1" x14ac:dyDescent="0.25">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row>
    <row r="414" spans="1:26" ht="15.75" customHeight="1" x14ac:dyDescent="0.25">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row>
    <row r="415" spans="1:26" ht="15.75" customHeight="1" x14ac:dyDescent="0.25">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row>
    <row r="416" spans="1:26" ht="15.75" customHeight="1" x14ac:dyDescent="0.25">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row>
    <row r="417" spans="1:26" ht="15.75" customHeight="1" x14ac:dyDescent="0.25">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row>
    <row r="418" spans="1:26" ht="15.75" customHeight="1" x14ac:dyDescent="0.25">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row>
    <row r="419" spans="1:26" ht="15.75" customHeight="1" x14ac:dyDescent="0.25">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row>
    <row r="420" spans="1:26" ht="15.75" customHeight="1" x14ac:dyDescent="0.25">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row>
    <row r="421" spans="1:26" ht="15.75" customHeight="1" x14ac:dyDescent="0.25">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row>
    <row r="422" spans="1:26" ht="15.75" customHeight="1" x14ac:dyDescent="0.25">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row>
    <row r="423" spans="1:26" ht="15.75" customHeight="1" x14ac:dyDescent="0.25">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row>
    <row r="424" spans="1:26" ht="15.75" customHeight="1" x14ac:dyDescent="0.25">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row>
    <row r="425" spans="1:26" ht="15.75" customHeight="1" x14ac:dyDescent="0.25">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row>
    <row r="426" spans="1:26" ht="15.75" customHeight="1" x14ac:dyDescent="0.25">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row>
    <row r="427" spans="1:26" ht="15.75" customHeight="1" x14ac:dyDescent="0.25">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row>
    <row r="428" spans="1:26" ht="15.75" customHeight="1" x14ac:dyDescent="0.25">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row>
    <row r="429" spans="1:26" ht="15.75" customHeight="1" x14ac:dyDescent="0.25">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row>
    <row r="430" spans="1:26" ht="15.75" customHeight="1" x14ac:dyDescent="0.25">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row>
    <row r="431" spans="1:26" ht="15.75" customHeight="1" x14ac:dyDescent="0.25">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row>
    <row r="432" spans="1:26" ht="15.75" customHeight="1" x14ac:dyDescent="0.25">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row>
    <row r="433" spans="1:26" ht="15.75" customHeight="1" x14ac:dyDescent="0.25">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row>
    <row r="434" spans="1:26" ht="15.75" customHeight="1" x14ac:dyDescent="0.25">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row>
    <row r="435" spans="1:26" ht="15.75" customHeight="1" x14ac:dyDescent="0.25">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row>
    <row r="436" spans="1:26" ht="15.75" customHeight="1" x14ac:dyDescent="0.25">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row>
    <row r="437" spans="1:26" ht="15.75" customHeight="1" x14ac:dyDescent="0.25">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row>
    <row r="438" spans="1:26" ht="15.75" customHeight="1" x14ac:dyDescent="0.25">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row>
    <row r="439" spans="1:26" ht="15.75" customHeight="1" x14ac:dyDescent="0.25">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row>
    <row r="440" spans="1:26" ht="15.75" customHeight="1" x14ac:dyDescent="0.25">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row>
    <row r="441" spans="1:26" ht="15.75" customHeight="1" x14ac:dyDescent="0.25">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row>
    <row r="442" spans="1:26" ht="15.75" customHeight="1" x14ac:dyDescent="0.25">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row>
    <row r="443" spans="1:26" ht="15.75" customHeight="1" x14ac:dyDescent="0.25">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row>
    <row r="444" spans="1:26" ht="15.75" customHeight="1" x14ac:dyDescent="0.25">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row>
    <row r="445" spans="1:26" ht="15.75" customHeight="1" x14ac:dyDescent="0.25">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row>
    <row r="446" spans="1:26" ht="15.75" customHeight="1" x14ac:dyDescent="0.25">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row>
    <row r="447" spans="1:26" ht="15.75" customHeight="1" x14ac:dyDescent="0.25">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row>
    <row r="448" spans="1:26" ht="15.75" customHeight="1" x14ac:dyDescent="0.25">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row>
    <row r="449" spans="1:26" ht="15.75" customHeight="1" x14ac:dyDescent="0.25">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row>
    <row r="450" spans="1:26" ht="15.75" customHeight="1" x14ac:dyDescent="0.25">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row>
    <row r="451" spans="1:26" ht="15.75" customHeight="1" x14ac:dyDescent="0.25">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row>
    <row r="452" spans="1:26" ht="15.75" customHeight="1" x14ac:dyDescent="0.25">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row>
    <row r="453" spans="1:26" ht="15.75" customHeight="1" x14ac:dyDescent="0.25">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row>
    <row r="454" spans="1:26" ht="15.75" customHeight="1" x14ac:dyDescent="0.25">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row>
    <row r="455" spans="1:26" ht="15.75" customHeight="1" x14ac:dyDescent="0.25">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row>
    <row r="456" spans="1:26" ht="15.75" customHeight="1" x14ac:dyDescent="0.25">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row>
    <row r="457" spans="1:26" ht="15.75" customHeight="1" x14ac:dyDescent="0.25">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row>
    <row r="458" spans="1:26" ht="15.75" customHeight="1" x14ac:dyDescent="0.25">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row>
    <row r="459" spans="1:26" ht="15.75" customHeight="1" x14ac:dyDescent="0.25">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row>
    <row r="460" spans="1:26" ht="15.75" customHeight="1" x14ac:dyDescent="0.25">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row>
    <row r="461" spans="1:26" ht="15.75" customHeight="1" x14ac:dyDescent="0.25">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row>
    <row r="462" spans="1:26" ht="15.75" customHeight="1" x14ac:dyDescent="0.25">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row>
    <row r="463" spans="1:26" ht="15.75" customHeight="1" x14ac:dyDescent="0.25">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row>
    <row r="464" spans="1:26" ht="15.75" customHeight="1" x14ac:dyDescent="0.25">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row>
    <row r="465" spans="1:26" ht="15.75" customHeight="1" x14ac:dyDescent="0.25">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row>
    <row r="466" spans="1:26" ht="15.75" customHeight="1" x14ac:dyDescent="0.25">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row>
    <row r="467" spans="1:26" ht="15.75" customHeight="1" x14ac:dyDescent="0.25">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row>
    <row r="468" spans="1:26" ht="15.75" customHeight="1" x14ac:dyDescent="0.25">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row>
    <row r="469" spans="1:26" ht="15.75" customHeight="1" x14ac:dyDescent="0.25">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row>
    <row r="470" spans="1:26" ht="15.75" customHeight="1" x14ac:dyDescent="0.25">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row>
    <row r="471" spans="1:26" ht="15.75" customHeight="1" x14ac:dyDescent="0.25">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row>
    <row r="472" spans="1:26" ht="15.75" customHeight="1" x14ac:dyDescent="0.25">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row>
    <row r="473" spans="1:26" ht="15.75" customHeight="1" x14ac:dyDescent="0.25">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row>
    <row r="474" spans="1:26" ht="15.75" customHeight="1" x14ac:dyDescent="0.25">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row>
    <row r="475" spans="1:26" ht="15.75" customHeight="1" x14ac:dyDescent="0.25">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row>
    <row r="476" spans="1:26" ht="15.75" customHeight="1" x14ac:dyDescent="0.25">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row>
    <row r="477" spans="1:26" ht="15.75" customHeight="1" x14ac:dyDescent="0.25">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row>
    <row r="478" spans="1:26" ht="15.75" customHeight="1" x14ac:dyDescent="0.25">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row>
    <row r="479" spans="1:26" ht="15.75" customHeight="1" x14ac:dyDescent="0.25">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row>
    <row r="480" spans="1:26" ht="15.75" customHeight="1" x14ac:dyDescent="0.25">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row>
    <row r="481" spans="1:26" ht="15.75" customHeight="1" x14ac:dyDescent="0.25">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row>
    <row r="482" spans="1:26" ht="15.75" customHeight="1" x14ac:dyDescent="0.25">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row>
    <row r="483" spans="1:26" ht="15.75" customHeight="1" x14ac:dyDescent="0.25">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row>
    <row r="484" spans="1:26" ht="15.75" customHeight="1" x14ac:dyDescent="0.25">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row>
    <row r="485" spans="1:26" ht="15.75" customHeight="1" x14ac:dyDescent="0.25">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row>
    <row r="486" spans="1:26" ht="15.75" customHeight="1" x14ac:dyDescent="0.25">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row>
    <row r="487" spans="1:26" ht="15.75" customHeight="1" x14ac:dyDescent="0.25">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row>
    <row r="488" spans="1:26" ht="15.75" customHeight="1" x14ac:dyDescent="0.25">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row>
    <row r="489" spans="1:26" ht="15.75" customHeight="1" x14ac:dyDescent="0.25">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row>
    <row r="490" spans="1:26" ht="15.75" customHeight="1" x14ac:dyDescent="0.25">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row>
    <row r="491" spans="1:26" ht="15.75" customHeight="1" x14ac:dyDescent="0.25">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row>
    <row r="492" spans="1:26" ht="15.75" customHeight="1" x14ac:dyDescent="0.25">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row>
    <row r="493" spans="1:26" ht="15.75" customHeight="1" x14ac:dyDescent="0.25">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row>
    <row r="494" spans="1:26" ht="15.75" customHeight="1" x14ac:dyDescent="0.25">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row>
    <row r="495" spans="1:26" ht="15.75" customHeight="1" x14ac:dyDescent="0.25">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row>
    <row r="496" spans="1:26" ht="15.75" customHeight="1" x14ac:dyDescent="0.25">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row>
    <row r="497" spans="1:26" ht="15.75" customHeight="1" x14ac:dyDescent="0.25">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row>
    <row r="498" spans="1:26" ht="15.75" customHeight="1" x14ac:dyDescent="0.25">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row>
    <row r="499" spans="1:26" ht="15.75" customHeight="1" x14ac:dyDescent="0.25">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row>
    <row r="500" spans="1:26" ht="15.75" customHeight="1" x14ac:dyDescent="0.25">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row>
    <row r="501" spans="1:26" ht="15.75" customHeight="1" x14ac:dyDescent="0.25">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row>
    <row r="502" spans="1:26" ht="15.75" customHeight="1" x14ac:dyDescent="0.25">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row>
    <row r="503" spans="1:26" ht="15.75" customHeight="1" x14ac:dyDescent="0.25">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row>
    <row r="504" spans="1:26" ht="15.75" customHeight="1" x14ac:dyDescent="0.25">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row>
    <row r="505" spans="1:26" ht="15.75" customHeight="1" x14ac:dyDescent="0.25">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row>
    <row r="506" spans="1:26" ht="15.75" customHeight="1" x14ac:dyDescent="0.25">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row>
    <row r="507" spans="1:26" ht="15.75" customHeight="1" x14ac:dyDescent="0.25">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row>
    <row r="508" spans="1:26" ht="15.75" customHeight="1" x14ac:dyDescent="0.25">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row>
    <row r="509" spans="1:26" ht="15.75" customHeight="1" x14ac:dyDescent="0.25">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row>
    <row r="510" spans="1:26" ht="15.75" customHeight="1" x14ac:dyDescent="0.25">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row>
    <row r="511" spans="1:26" ht="15.75" customHeight="1" x14ac:dyDescent="0.25">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row>
    <row r="512" spans="1:26" ht="15.75" customHeight="1" x14ac:dyDescent="0.25">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row>
    <row r="513" spans="1:26" ht="15.75" customHeight="1" x14ac:dyDescent="0.25">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row>
    <row r="514" spans="1:26" ht="15.75" customHeight="1" x14ac:dyDescent="0.25">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row>
    <row r="515" spans="1:26" ht="15.75" customHeight="1" x14ac:dyDescent="0.25">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row>
    <row r="516" spans="1:26" ht="15.75" customHeight="1" x14ac:dyDescent="0.25">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row>
    <row r="517" spans="1:26" ht="15.75" customHeight="1" x14ac:dyDescent="0.25">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row>
    <row r="518" spans="1:26" ht="15.75" customHeight="1" x14ac:dyDescent="0.25">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row>
    <row r="519" spans="1:26" ht="15.75" customHeight="1" x14ac:dyDescent="0.25">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row>
    <row r="520" spans="1:26" ht="15.75" customHeight="1" x14ac:dyDescent="0.25">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row>
    <row r="521" spans="1:26" ht="15.75" customHeight="1" x14ac:dyDescent="0.25">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row>
    <row r="522" spans="1:26" ht="15.75" customHeight="1" x14ac:dyDescent="0.25">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row>
    <row r="523" spans="1:26" ht="15.75" customHeight="1" x14ac:dyDescent="0.25">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row>
    <row r="524" spans="1:26" ht="15.75" customHeight="1" x14ac:dyDescent="0.25">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row>
    <row r="525" spans="1:26" ht="15.75" customHeight="1" x14ac:dyDescent="0.25">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row>
    <row r="526" spans="1:26" ht="15.75" customHeight="1" x14ac:dyDescent="0.25">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row>
    <row r="527" spans="1:26" ht="15.75" customHeight="1" x14ac:dyDescent="0.25">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row>
    <row r="528" spans="1:26" ht="15.75" customHeight="1" x14ac:dyDescent="0.25">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row>
    <row r="529" spans="1:26" ht="15.75" customHeight="1" x14ac:dyDescent="0.25">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row>
    <row r="530" spans="1:26" ht="15.75" customHeight="1" x14ac:dyDescent="0.25">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row>
    <row r="531" spans="1:26" ht="15.75" customHeight="1" x14ac:dyDescent="0.25">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row>
    <row r="532" spans="1:26" ht="15.75" customHeight="1" x14ac:dyDescent="0.25">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row>
    <row r="533" spans="1:26" ht="15.75" customHeight="1" x14ac:dyDescent="0.25">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row>
    <row r="534" spans="1:26" ht="15.75" customHeight="1" x14ac:dyDescent="0.25">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row>
    <row r="535" spans="1:26" ht="15.75" customHeight="1" x14ac:dyDescent="0.25">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row>
    <row r="536" spans="1:26" ht="15.75" customHeight="1" x14ac:dyDescent="0.25">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row>
    <row r="537" spans="1:26" ht="15.75" customHeight="1" x14ac:dyDescent="0.25">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row>
    <row r="538" spans="1:26" ht="15.75" customHeight="1" x14ac:dyDescent="0.25">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row>
    <row r="539" spans="1:26" ht="15.75" customHeight="1" x14ac:dyDescent="0.25">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row>
    <row r="540" spans="1:26" ht="15.75" customHeight="1" x14ac:dyDescent="0.25">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row>
    <row r="541" spans="1:26" ht="15.75" customHeight="1" x14ac:dyDescent="0.25">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row>
    <row r="542" spans="1:26" ht="15.75" customHeight="1" x14ac:dyDescent="0.25">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row>
    <row r="543" spans="1:26" ht="15.75" customHeight="1" x14ac:dyDescent="0.25">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row>
    <row r="544" spans="1:26" ht="15.75" customHeight="1" x14ac:dyDescent="0.25">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row>
    <row r="545" spans="1:26" ht="15.75" customHeight="1" x14ac:dyDescent="0.25">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row>
    <row r="546" spans="1:26" ht="15.75" customHeight="1" x14ac:dyDescent="0.25">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row>
    <row r="547" spans="1:26" ht="15.75" customHeight="1" x14ac:dyDescent="0.25">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row>
    <row r="548" spans="1:26" ht="15.75" customHeight="1" x14ac:dyDescent="0.25">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row>
    <row r="549" spans="1:26" ht="15.75" customHeight="1" x14ac:dyDescent="0.25">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row>
    <row r="550" spans="1:26" ht="15.75" customHeight="1" x14ac:dyDescent="0.25">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row>
    <row r="551" spans="1:26" ht="15.75" customHeight="1" x14ac:dyDescent="0.25">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row>
    <row r="552" spans="1:26" ht="15.75" customHeight="1" x14ac:dyDescent="0.25">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row>
    <row r="553" spans="1:26" ht="15.75" customHeight="1" x14ac:dyDescent="0.25">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row>
    <row r="554" spans="1:26" ht="15.75" customHeight="1" x14ac:dyDescent="0.25">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row>
    <row r="555" spans="1:26" ht="15.75" customHeight="1" x14ac:dyDescent="0.25">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row>
    <row r="556" spans="1:26" ht="15.75" customHeight="1" x14ac:dyDescent="0.25">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row>
    <row r="557" spans="1:26" ht="15.75" customHeight="1" x14ac:dyDescent="0.25">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row>
    <row r="558" spans="1:26" ht="15.75" customHeight="1" x14ac:dyDescent="0.25">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row>
    <row r="559" spans="1:26" ht="15.75" customHeight="1" x14ac:dyDescent="0.25">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row>
    <row r="560" spans="1:26" ht="15.75" customHeight="1" x14ac:dyDescent="0.25">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row>
    <row r="561" spans="1:26" ht="15.75" customHeight="1" x14ac:dyDescent="0.25">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row>
    <row r="562" spans="1:26" ht="15.75" customHeight="1" x14ac:dyDescent="0.25">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row>
    <row r="563" spans="1:26" ht="15.75" customHeight="1" x14ac:dyDescent="0.25">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row>
    <row r="564" spans="1:26" ht="15.75" customHeight="1" x14ac:dyDescent="0.25">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row>
    <row r="565" spans="1:26" ht="15.75" customHeight="1" x14ac:dyDescent="0.25">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row>
    <row r="566" spans="1:26" ht="15.75" customHeight="1" x14ac:dyDescent="0.25">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row>
    <row r="567" spans="1:26" ht="15.75" customHeight="1" x14ac:dyDescent="0.25">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row>
    <row r="568" spans="1:26" ht="15.75" customHeight="1" x14ac:dyDescent="0.25">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row>
    <row r="569" spans="1:26" ht="15.75" customHeight="1" x14ac:dyDescent="0.25">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row>
    <row r="570" spans="1:26" ht="15.75" customHeight="1" x14ac:dyDescent="0.25">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row>
    <row r="571" spans="1:26" ht="15.75" customHeight="1" x14ac:dyDescent="0.25">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row>
    <row r="572" spans="1:26" ht="15.75" customHeight="1" x14ac:dyDescent="0.25">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row>
    <row r="573" spans="1:26" ht="15.75" customHeight="1" x14ac:dyDescent="0.25">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row>
    <row r="574" spans="1:26" ht="15.75" customHeight="1" x14ac:dyDescent="0.25">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row>
    <row r="575" spans="1:26" ht="15.75" customHeight="1" x14ac:dyDescent="0.25">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row>
    <row r="576" spans="1:26" ht="15.75" customHeight="1" x14ac:dyDescent="0.25">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row>
    <row r="577" spans="1:26" ht="15.75" customHeight="1" x14ac:dyDescent="0.25">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row>
    <row r="578" spans="1:26" ht="15.75" customHeight="1" x14ac:dyDescent="0.25">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row>
    <row r="579" spans="1:26" ht="15.75" customHeight="1" x14ac:dyDescent="0.25">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row>
    <row r="580" spans="1:26" ht="15.75" customHeight="1" x14ac:dyDescent="0.25">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row>
    <row r="581" spans="1:26" ht="15.75" customHeight="1" x14ac:dyDescent="0.25">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row>
    <row r="582" spans="1:26" ht="15.75" customHeight="1" x14ac:dyDescent="0.25">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row>
    <row r="583" spans="1:26" ht="15.75" customHeight="1" x14ac:dyDescent="0.25">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row>
    <row r="584" spans="1:26" ht="15.75" customHeight="1" x14ac:dyDescent="0.25">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row>
    <row r="585" spans="1:26" ht="15.75" customHeight="1" x14ac:dyDescent="0.25">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row>
    <row r="586" spans="1:26" ht="15.75" customHeight="1" x14ac:dyDescent="0.25">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row>
    <row r="587" spans="1:26" ht="15.75" customHeight="1" x14ac:dyDescent="0.25">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row>
    <row r="588" spans="1:26" ht="15.75" customHeight="1" x14ac:dyDescent="0.25">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row>
    <row r="589" spans="1:26" ht="15.75" customHeight="1" x14ac:dyDescent="0.25">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row>
    <row r="590" spans="1:26" ht="15.75" customHeight="1" x14ac:dyDescent="0.25">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row>
    <row r="591" spans="1:26" ht="15.75" customHeight="1" x14ac:dyDescent="0.25">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row>
    <row r="592" spans="1:26" ht="15.75" customHeight="1" x14ac:dyDescent="0.25">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row>
    <row r="593" spans="1:26" ht="15.75" customHeight="1" x14ac:dyDescent="0.25">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row>
    <row r="594" spans="1:26" ht="15.75" customHeight="1" x14ac:dyDescent="0.25">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row>
    <row r="595" spans="1:26" ht="15.75" customHeight="1" x14ac:dyDescent="0.25">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row>
    <row r="596" spans="1:26" ht="15.75" customHeight="1" x14ac:dyDescent="0.25">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row>
    <row r="597" spans="1:26" ht="15.75" customHeight="1" x14ac:dyDescent="0.25">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row>
    <row r="598" spans="1:26" ht="15.75" customHeight="1" x14ac:dyDescent="0.25">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row>
    <row r="599" spans="1:26" ht="15.75" customHeight="1" x14ac:dyDescent="0.25">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row>
    <row r="600" spans="1:26" ht="15.75" customHeight="1" x14ac:dyDescent="0.25">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row>
    <row r="601" spans="1:26" ht="15.75" customHeight="1" x14ac:dyDescent="0.25">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row>
    <row r="602" spans="1:26" ht="15.75" customHeight="1" x14ac:dyDescent="0.25">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row>
    <row r="603" spans="1:26" ht="15.75" customHeight="1" x14ac:dyDescent="0.25">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row>
    <row r="604" spans="1:26" ht="15.75" customHeight="1" x14ac:dyDescent="0.25">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row>
    <row r="605" spans="1:26" ht="15.75" customHeight="1" x14ac:dyDescent="0.25">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row>
    <row r="606" spans="1:26" ht="15.75" customHeight="1" x14ac:dyDescent="0.25">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row>
    <row r="607" spans="1:26" ht="15.75" customHeight="1" x14ac:dyDescent="0.25">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row>
    <row r="608" spans="1:26" ht="15.75" customHeight="1" x14ac:dyDescent="0.25">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row>
    <row r="609" spans="1:26" ht="15.75" customHeight="1" x14ac:dyDescent="0.25">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row>
    <row r="610" spans="1:26" ht="15.75" customHeight="1" x14ac:dyDescent="0.25">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row>
    <row r="611" spans="1:26" ht="15.75" customHeight="1" x14ac:dyDescent="0.25">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row>
    <row r="612" spans="1:26" ht="15.75" customHeight="1" x14ac:dyDescent="0.25">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row>
    <row r="613" spans="1:26" ht="15.75" customHeight="1" x14ac:dyDescent="0.25">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row>
    <row r="614" spans="1:26" ht="15.75" customHeight="1" x14ac:dyDescent="0.25">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row>
    <row r="615" spans="1:26" ht="15.75" customHeight="1" x14ac:dyDescent="0.25">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row>
    <row r="616" spans="1:26" ht="15.75" customHeight="1" x14ac:dyDescent="0.25">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row>
    <row r="617" spans="1:26" ht="15.75" customHeight="1" x14ac:dyDescent="0.25">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row>
    <row r="618" spans="1:26" ht="15.75" customHeight="1" x14ac:dyDescent="0.25">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row>
    <row r="619" spans="1:26" ht="15.75" customHeight="1" x14ac:dyDescent="0.25">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row>
    <row r="620" spans="1:26" ht="15.75" customHeight="1" x14ac:dyDescent="0.25">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row>
    <row r="621" spans="1:26" ht="15.75" customHeight="1" x14ac:dyDescent="0.25">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row>
    <row r="622" spans="1:26" ht="15.75" customHeight="1" x14ac:dyDescent="0.25">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row>
    <row r="623" spans="1:26" ht="15.75" customHeight="1" x14ac:dyDescent="0.25">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row>
    <row r="624" spans="1:26" ht="15.75" customHeight="1" x14ac:dyDescent="0.25">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row>
    <row r="625" spans="1:26" ht="15.75" customHeight="1" x14ac:dyDescent="0.25">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row>
    <row r="626" spans="1:26" ht="15.75" customHeight="1" x14ac:dyDescent="0.25">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row>
    <row r="627" spans="1:26" ht="15.75" customHeight="1" x14ac:dyDescent="0.25">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row>
    <row r="628" spans="1:26" ht="15.75" customHeight="1" x14ac:dyDescent="0.25">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row>
    <row r="629" spans="1:26" ht="15.75" customHeight="1" x14ac:dyDescent="0.25">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row>
    <row r="630" spans="1:26" ht="15.75" customHeight="1" x14ac:dyDescent="0.25">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row>
    <row r="631" spans="1:26" ht="15.75" customHeight="1" x14ac:dyDescent="0.25">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row>
    <row r="632" spans="1:26" ht="15.75" customHeight="1" x14ac:dyDescent="0.25">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row>
    <row r="633" spans="1:26" ht="15.75" customHeight="1" x14ac:dyDescent="0.25">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row>
    <row r="634" spans="1:26" ht="15.75" customHeight="1" x14ac:dyDescent="0.25">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row>
    <row r="635" spans="1:26" ht="15.75" customHeight="1" x14ac:dyDescent="0.25">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row>
    <row r="636" spans="1:26" ht="15.75" customHeight="1" x14ac:dyDescent="0.25">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row>
    <row r="637" spans="1:26" ht="15.75" customHeight="1" x14ac:dyDescent="0.25">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row>
    <row r="638" spans="1:26" ht="15.75" customHeight="1" x14ac:dyDescent="0.25">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row>
    <row r="639" spans="1:26" ht="15.75" customHeight="1" x14ac:dyDescent="0.25">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row>
    <row r="640" spans="1:26" ht="15.75" customHeight="1" x14ac:dyDescent="0.25">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row>
    <row r="641" spans="1:26" ht="15.75" customHeight="1" x14ac:dyDescent="0.25">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row>
    <row r="642" spans="1:26" ht="15.75" customHeight="1" x14ac:dyDescent="0.25">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row>
    <row r="643" spans="1:26" ht="15.75" customHeight="1" x14ac:dyDescent="0.25">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row>
    <row r="644" spans="1:26" ht="15.75" customHeight="1" x14ac:dyDescent="0.25">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row>
    <row r="645" spans="1:26" ht="15.75" customHeight="1" x14ac:dyDescent="0.25">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row>
    <row r="646" spans="1:26" ht="15.75" customHeight="1" x14ac:dyDescent="0.25">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row>
    <row r="647" spans="1:26" ht="15.75" customHeight="1" x14ac:dyDescent="0.25">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row>
    <row r="648" spans="1:26" ht="15.75" customHeight="1" x14ac:dyDescent="0.25">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row>
    <row r="649" spans="1:26" ht="15.75" customHeight="1" x14ac:dyDescent="0.25">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row>
    <row r="650" spans="1:26" ht="15.75" customHeight="1" x14ac:dyDescent="0.25">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row>
    <row r="651" spans="1:26" ht="15.75" customHeight="1" x14ac:dyDescent="0.25">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row>
    <row r="652" spans="1:26" ht="15.75" customHeight="1" x14ac:dyDescent="0.25">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row>
    <row r="653" spans="1:26" ht="15.75" customHeight="1" x14ac:dyDescent="0.25">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row>
    <row r="654" spans="1:26" ht="15.75" customHeight="1" x14ac:dyDescent="0.25">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row>
    <row r="655" spans="1:26" ht="15.75" customHeight="1" x14ac:dyDescent="0.25">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row>
    <row r="656" spans="1:26" ht="15.75" customHeight="1" x14ac:dyDescent="0.25">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row>
    <row r="657" spans="1:26" ht="15.75" customHeight="1" x14ac:dyDescent="0.25">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row>
    <row r="658" spans="1:26" ht="15.75" customHeight="1" x14ac:dyDescent="0.25">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row>
    <row r="659" spans="1:26" ht="15.75" customHeight="1" x14ac:dyDescent="0.25">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row>
    <row r="660" spans="1:26" ht="15.75" customHeight="1" x14ac:dyDescent="0.25">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row>
    <row r="661" spans="1:26" ht="15.75" customHeight="1" x14ac:dyDescent="0.25">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row>
    <row r="662" spans="1:26" ht="15.75" customHeight="1" x14ac:dyDescent="0.25">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row>
    <row r="663" spans="1:26" ht="15.75" customHeight="1" x14ac:dyDescent="0.25">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row>
    <row r="664" spans="1:26" ht="15.75" customHeight="1" x14ac:dyDescent="0.25">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row>
    <row r="665" spans="1:26" ht="15.75" customHeight="1" x14ac:dyDescent="0.25">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row>
    <row r="666" spans="1:26" ht="15.75" customHeight="1" x14ac:dyDescent="0.25">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row>
    <row r="667" spans="1:26" ht="15.75" customHeight="1" x14ac:dyDescent="0.25">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row>
    <row r="668" spans="1:26" ht="15.75" customHeight="1" x14ac:dyDescent="0.25">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row>
    <row r="669" spans="1:26" ht="15.75" customHeight="1" x14ac:dyDescent="0.25">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row>
    <row r="670" spans="1:26" ht="15.75" customHeight="1" x14ac:dyDescent="0.25">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row>
    <row r="671" spans="1:26" ht="15.75" customHeight="1" x14ac:dyDescent="0.25">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row>
    <row r="672" spans="1:26" ht="15.75" customHeight="1" x14ac:dyDescent="0.25">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row>
    <row r="673" spans="1:26" ht="15.75" customHeight="1" x14ac:dyDescent="0.25">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row>
    <row r="674" spans="1:26" ht="15.75" customHeight="1" x14ac:dyDescent="0.25">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row>
    <row r="675" spans="1:26" ht="15.75" customHeight="1" x14ac:dyDescent="0.25">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row>
    <row r="676" spans="1:26" ht="15.75" customHeight="1" x14ac:dyDescent="0.25">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row>
    <row r="677" spans="1:26" ht="15.75" customHeight="1" x14ac:dyDescent="0.25">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row>
    <row r="678" spans="1:26" ht="15.75" customHeight="1" x14ac:dyDescent="0.25">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row>
    <row r="679" spans="1:26" ht="15.75" customHeight="1" x14ac:dyDescent="0.25">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row>
    <row r="680" spans="1:26" ht="15.75" customHeight="1" x14ac:dyDescent="0.25">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row>
    <row r="681" spans="1:26" ht="15.75" customHeight="1" x14ac:dyDescent="0.25">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row>
    <row r="682" spans="1:26" ht="15.75" customHeight="1" x14ac:dyDescent="0.25">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row>
    <row r="683" spans="1:26" ht="15.75" customHeight="1" x14ac:dyDescent="0.25">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row>
    <row r="684" spans="1:26" ht="15.75" customHeight="1" x14ac:dyDescent="0.25">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row>
    <row r="685" spans="1:26" ht="15.75" customHeight="1" x14ac:dyDescent="0.25">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row>
    <row r="686" spans="1:26" ht="15.75" customHeight="1" x14ac:dyDescent="0.25">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row>
    <row r="687" spans="1:26" ht="15.75" customHeight="1" x14ac:dyDescent="0.25">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row>
    <row r="688" spans="1:26" ht="15.75" customHeight="1" x14ac:dyDescent="0.25">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row>
    <row r="689" spans="1:26" ht="15.75" customHeight="1" x14ac:dyDescent="0.25">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row>
    <row r="690" spans="1:26" ht="15.75" customHeight="1" x14ac:dyDescent="0.25">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row>
    <row r="691" spans="1:26" ht="15.75" customHeight="1" x14ac:dyDescent="0.25">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row>
    <row r="692" spans="1:26" ht="15.75" customHeight="1" x14ac:dyDescent="0.25">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row>
    <row r="693" spans="1:26" ht="15.75" customHeight="1" x14ac:dyDescent="0.25">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row>
    <row r="694" spans="1:26" ht="15.75" customHeight="1" x14ac:dyDescent="0.25">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row>
    <row r="695" spans="1:26" ht="15.75" customHeight="1" x14ac:dyDescent="0.25">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row>
    <row r="696" spans="1:26" ht="15.75" customHeight="1" x14ac:dyDescent="0.25">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row>
    <row r="697" spans="1:26" ht="15.75" customHeight="1" x14ac:dyDescent="0.25">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row>
    <row r="698" spans="1:26" ht="15.75" customHeight="1" x14ac:dyDescent="0.25">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row>
    <row r="699" spans="1:26" ht="15.75" customHeight="1" x14ac:dyDescent="0.25">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row>
    <row r="700" spans="1:26" ht="15.75" customHeight="1" x14ac:dyDescent="0.25">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row>
    <row r="701" spans="1:26" ht="15.75" customHeight="1" x14ac:dyDescent="0.25">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row>
    <row r="702" spans="1:26" ht="15.75" customHeight="1" x14ac:dyDescent="0.25">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row>
    <row r="703" spans="1:26" ht="15.75" customHeight="1" x14ac:dyDescent="0.25">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row>
    <row r="704" spans="1:26" ht="15.75" customHeight="1" x14ac:dyDescent="0.25">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row>
    <row r="705" spans="1:26" ht="15.75" customHeight="1" x14ac:dyDescent="0.25">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row>
    <row r="706" spans="1:26" ht="15.75" customHeight="1" x14ac:dyDescent="0.25">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row>
    <row r="707" spans="1:26" ht="15.75" customHeight="1" x14ac:dyDescent="0.25">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row>
    <row r="708" spans="1:26" ht="15.75" customHeight="1" x14ac:dyDescent="0.25">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row>
    <row r="709" spans="1:26" ht="15.75" customHeight="1" x14ac:dyDescent="0.25">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row>
    <row r="710" spans="1:26" ht="15.75" customHeight="1" x14ac:dyDescent="0.25">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row>
    <row r="711" spans="1:26" ht="15.75" customHeight="1" x14ac:dyDescent="0.25">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row>
    <row r="712" spans="1:26" ht="15.75" customHeight="1" x14ac:dyDescent="0.25">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row>
    <row r="713" spans="1:26" ht="15.75" customHeight="1" x14ac:dyDescent="0.25">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row>
    <row r="714" spans="1:26" ht="15.75" customHeight="1" x14ac:dyDescent="0.25">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row>
    <row r="715" spans="1:26" ht="15.75" customHeight="1" x14ac:dyDescent="0.25">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row>
    <row r="716" spans="1:26" ht="15.75" customHeight="1" x14ac:dyDescent="0.25">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row>
    <row r="717" spans="1:26" ht="15.75" customHeight="1" x14ac:dyDescent="0.25">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row>
    <row r="718" spans="1:26" ht="15.75" customHeight="1" x14ac:dyDescent="0.25">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row>
    <row r="719" spans="1:26" ht="15.75" customHeight="1" x14ac:dyDescent="0.25">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row>
    <row r="720" spans="1:26" ht="15.75" customHeight="1" x14ac:dyDescent="0.25">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row>
    <row r="721" spans="1:26" ht="15.75" customHeight="1" x14ac:dyDescent="0.25">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row>
    <row r="722" spans="1:26" ht="15.75" customHeight="1" x14ac:dyDescent="0.25">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row>
    <row r="723" spans="1:26" ht="15.75" customHeight="1" x14ac:dyDescent="0.25">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row>
    <row r="724" spans="1:26" ht="15.75" customHeight="1" x14ac:dyDescent="0.25">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row>
    <row r="725" spans="1:26" ht="15.75" customHeight="1" x14ac:dyDescent="0.25">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row>
    <row r="726" spans="1:26" ht="15.75" customHeight="1" x14ac:dyDescent="0.25">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row>
    <row r="727" spans="1:26" ht="15.75" customHeight="1" x14ac:dyDescent="0.25">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row>
    <row r="728" spans="1:26" ht="15.75" customHeight="1" x14ac:dyDescent="0.25">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row>
    <row r="729" spans="1:26" ht="15.75" customHeight="1" x14ac:dyDescent="0.25">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row>
    <row r="730" spans="1:26" ht="15.75" customHeight="1" x14ac:dyDescent="0.25">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row>
    <row r="731" spans="1:26" ht="15.75" customHeight="1" x14ac:dyDescent="0.25">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row>
    <row r="732" spans="1:26" ht="15.75" customHeight="1" x14ac:dyDescent="0.25">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row>
    <row r="733" spans="1:26" ht="15.75" customHeight="1" x14ac:dyDescent="0.25">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row>
    <row r="734" spans="1:26" ht="15.75" customHeight="1" x14ac:dyDescent="0.25">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row>
    <row r="735" spans="1:26" ht="15.75" customHeight="1" x14ac:dyDescent="0.25">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row>
    <row r="736" spans="1:26" ht="15.75" customHeight="1" x14ac:dyDescent="0.25">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row>
    <row r="737" spans="1:26" ht="15.75" customHeight="1" x14ac:dyDescent="0.25">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row>
    <row r="738" spans="1:26" ht="15.75" customHeight="1" x14ac:dyDescent="0.25">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row>
    <row r="739" spans="1:26" ht="15.75" customHeight="1" x14ac:dyDescent="0.25">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row>
    <row r="740" spans="1:26" ht="15.75" customHeight="1" x14ac:dyDescent="0.25">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row>
    <row r="741" spans="1:26" ht="15.75" customHeight="1" x14ac:dyDescent="0.25">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row>
    <row r="742" spans="1:26" ht="15.75" customHeight="1" x14ac:dyDescent="0.25">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row>
    <row r="743" spans="1:26" ht="15.75" customHeight="1" x14ac:dyDescent="0.25">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row>
    <row r="744" spans="1:26" ht="15.75" customHeight="1" x14ac:dyDescent="0.25">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row>
    <row r="745" spans="1:26" ht="15.75" customHeight="1" x14ac:dyDescent="0.25">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row>
    <row r="746" spans="1:26" ht="15.75" customHeight="1" x14ac:dyDescent="0.25">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row>
    <row r="747" spans="1:26" ht="15.75" customHeight="1" x14ac:dyDescent="0.25">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row>
    <row r="748" spans="1:26" ht="15.75" customHeight="1" x14ac:dyDescent="0.25">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row>
    <row r="749" spans="1:26" ht="15.75" customHeight="1" x14ac:dyDescent="0.25">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row>
    <row r="750" spans="1:26" ht="15.75" customHeight="1" x14ac:dyDescent="0.25">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row>
    <row r="751" spans="1:26" ht="15.75" customHeight="1" x14ac:dyDescent="0.25">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row>
    <row r="752" spans="1:26" ht="15.75" customHeight="1" x14ac:dyDescent="0.25">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row>
    <row r="753" spans="1:26" ht="15.75" customHeight="1" x14ac:dyDescent="0.25">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row>
    <row r="754" spans="1:26" ht="15.75" customHeight="1" x14ac:dyDescent="0.25">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row>
    <row r="755" spans="1:26" ht="15.75" customHeight="1" x14ac:dyDescent="0.25">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row>
    <row r="756" spans="1:26" ht="15.75" customHeight="1" x14ac:dyDescent="0.25">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row>
    <row r="757" spans="1:26" ht="15.75" customHeight="1" x14ac:dyDescent="0.25">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row>
    <row r="758" spans="1:26" ht="15.75" customHeight="1" x14ac:dyDescent="0.25">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row>
    <row r="759" spans="1:26" ht="15.75" customHeight="1" x14ac:dyDescent="0.25">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row>
    <row r="760" spans="1:26" ht="15.75" customHeight="1" x14ac:dyDescent="0.25">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row>
    <row r="761" spans="1:26" ht="15.75" customHeight="1" x14ac:dyDescent="0.25">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row>
    <row r="762" spans="1:26" ht="15.75" customHeight="1" x14ac:dyDescent="0.25">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row>
    <row r="763" spans="1:26" ht="15.75" customHeight="1" x14ac:dyDescent="0.25">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row>
    <row r="764" spans="1:26" ht="15.75" customHeight="1" x14ac:dyDescent="0.25">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row>
    <row r="765" spans="1:26" ht="15.75" customHeight="1" x14ac:dyDescent="0.25">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row>
    <row r="766" spans="1:26" ht="15.75" customHeight="1" x14ac:dyDescent="0.25">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row>
    <row r="767" spans="1:26" ht="15.75" customHeight="1" x14ac:dyDescent="0.25">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row>
    <row r="768" spans="1:26" ht="15.75" customHeight="1" x14ac:dyDescent="0.25">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row>
    <row r="769" spans="1:26" ht="15.75" customHeight="1" x14ac:dyDescent="0.25">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row>
    <row r="770" spans="1:26" ht="15.75" customHeight="1" x14ac:dyDescent="0.25">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row>
    <row r="771" spans="1:26" ht="15.75" customHeight="1" x14ac:dyDescent="0.25">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row>
    <row r="772" spans="1:26" ht="15.75" customHeight="1" x14ac:dyDescent="0.25">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row>
    <row r="773" spans="1:26" ht="15.75" customHeight="1" x14ac:dyDescent="0.25">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row>
    <row r="774" spans="1:26" ht="15.75" customHeight="1" x14ac:dyDescent="0.25">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row>
    <row r="775" spans="1:26" ht="15.75" customHeight="1" x14ac:dyDescent="0.25">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row>
    <row r="776" spans="1:26" ht="15.75" customHeight="1" x14ac:dyDescent="0.25">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row>
    <row r="777" spans="1:26" ht="15.75" customHeight="1" x14ac:dyDescent="0.25">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row>
    <row r="778" spans="1:26" ht="15.75" customHeight="1" x14ac:dyDescent="0.25">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row>
    <row r="779" spans="1:26" ht="15.75" customHeight="1" x14ac:dyDescent="0.25">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row>
    <row r="780" spans="1:26" ht="15.75" customHeight="1" x14ac:dyDescent="0.25">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row>
    <row r="781" spans="1:26" ht="15.75" customHeight="1" x14ac:dyDescent="0.25">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row>
    <row r="782" spans="1:26" ht="15.75" customHeight="1" x14ac:dyDescent="0.25">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row>
    <row r="783" spans="1:26" ht="15.75" customHeight="1" x14ac:dyDescent="0.25">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row>
    <row r="784" spans="1:26" ht="15.75" customHeight="1" x14ac:dyDescent="0.25">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row>
    <row r="785" spans="1:26" ht="15.75" customHeight="1" x14ac:dyDescent="0.25">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row>
    <row r="786" spans="1:26" ht="15.75" customHeight="1" x14ac:dyDescent="0.25">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row>
    <row r="787" spans="1:26" ht="15.75" customHeight="1" x14ac:dyDescent="0.25">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row>
    <row r="788" spans="1:26" ht="15.75" customHeight="1" x14ac:dyDescent="0.25">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row>
    <row r="789" spans="1:26" ht="15.75" customHeight="1" x14ac:dyDescent="0.25">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row>
    <row r="790" spans="1:26" ht="15.75" customHeight="1" x14ac:dyDescent="0.25">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row>
    <row r="791" spans="1:26" ht="15.75" customHeight="1" x14ac:dyDescent="0.25">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row>
    <row r="792" spans="1:26" ht="15.75" customHeight="1" x14ac:dyDescent="0.25">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row>
    <row r="793" spans="1:26" ht="15.75" customHeight="1" x14ac:dyDescent="0.25">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row>
    <row r="794" spans="1:26" ht="15.75" customHeight="1" x14ac:dyDescent="0.25">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row>
    <row r="795" spans="1:26" ht="15.75" customHeight="1" x14ac:dyDescent="0.25">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row>
    <row r="796" spans="1:26" ht="15.75" customHeight="1" x14ac:dyDescent="0.25">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row>
    <row r="797" spans="1:26" ht="15.75" customHeight="1" x14ac:dyDescent="0.25">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row>
    <row r="798" spans="1:26" ht="15.75" customHeight="1" x14ac:dyDescent="0.25">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row>
    <row r="799" spans="1:26" ht="15.75" customHeight="1" x14ac:dyDescent="0.25">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row>
    <row r="800" spans="1:26" ht="15.75" customHeight="1" x14ac:dyDescent="0.25">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row>
    <row r="801" spans="1:26" ht="15.75" customHeight="1" x14ac:dyDescent="0.25">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row>
    <row r="802" spans="1:26" ht="15.75" customHeight="1" x14ac:dyDescent="0.25">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row>
    <row r="803" spans="1:26" ht="15.75" customHeight="1" x14ac:dyDescent="0.25">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row>
    <row r="804" spans="1:26" ht="15.75" customHeight="1" x14ac:dyDescent="0.25">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row>
    <row r="805" spans="1:26" ht="15.75" customHeight="1" x14ac:dyDescent="0.25">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row>
    <row r="806" spans="1:26" ht="15.75" customHeight="1" x14ac:dyDescent="0.25">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row>
    <row r="807" spans="1:26" ht="15.75" customHeight="1" x14ac:dyDescent="0.25">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row>
    <row r="808" spans="1:26" ht="15.75" customHeight="1" x14ac:dyDescent="0.25">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row>
    <row r="809" spans="1:26" ht="15.75" customHeight="1" x14ac:dyDescent="0.25">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row>
    <row r="810" spans="1:26" ht="15.75" customHeight="1" x14ac:dyDescent="0.25">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row>
    <row r="811" spans="1:26" ht="15.75" customHeight="1" x14ac:dyDescent="0.25">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row>
    <row r="812" spans="1:26" ht="15.75" customHeight="1" x14ac:dyDescent="0.25">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row>
    <row r="813" spans="1:26" ht="15.75" customHeight="1" x14ac:dyDescent="0.25">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row>
    <row r="814" spans="1:26" ht="15.75" customHeight="1" x14ac:dyDescent="0.25">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row>
    <row r="815" spans="1:26" ht="15.75" customHeight="1" x14ac:dyDescent="0.25">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row>
    <row r="816" spans="1:26" ht="15.75" customHeight="1" x14ac:dyDescent="0.25">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row>
    <row r="817" spans="1:26" ht="15.75" customHeight="1" x14ac:dyDescent="0.25">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row>
    <row r="818" spans="1:26" ht="15.75" customHeight="1" x14ac:dyDescent="0.25">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row>
    <row r="819" spans="1:26" ht="15.75" customHeight="1" x14ac:dyDescent="0.25">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row>
    <row r="820" spans="1:26" ht="15.75" customHeight="1" x14ac:dyDescent="0.25">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row>
    <row r="821" spans="1:26" ht="15.75" customHeight="1" x14ac:dyDescent="0.25">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row>
    <row r="822" spans="1:26" ht="15.75" customHeight="1" x14ac:dyDescent="0.25">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row>
    <row r="823" spans="1:26" ht="15.75" customHeight="1" x14ac:dyDescent="0.25">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row>
    <row r="824" spans="1:26" ht="15.75" customHeight="1" x14ac:dyDescent="0.25">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row>
    <row r="825" spans="1:26" ht="15.75" customHeight="1" x14ac:dyDescent="0.25">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row>
    <row r="826" spans="1:26" ht="15.75" customHeight="1" x14ac:dyDescent="0.25">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row>
    <row r="827" spans="1:26" ht="15.75" customHeight="1" x14ac:dyDescent="0.25">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row>
    <row r="828" spans="1:26" ht="15.75" customHeight="1" x14ac:dyDescent="0.25">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row>
    <row r="829" spans="1:26" ht="15.75" customHeight="1" x14ac:dyDescent="0.25">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row>
    <row r="830" spans="1:26" ht="15.75" customHeight="1" x14ac:dyDescent="0.25">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row>
    <row r="831" spans="1:26" ht="15.75" customHeight="1" x14ac:dyDescent="0.25">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row>
    <row r="832" spans="1:26" ht="15.75" customHeight="1" x14ac:dyDescent="0.25">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row>
    <row r="833" spans="1:26" ht="15.75" customHeight="1" x14ac:dyDescent="0.25">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row>
    <row r="834" spans="1:26" ht="15.75" customHeight="1" x14ac:dyDescent="0.25">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row>
    <row r="835" spans="1:26" ht="15.75" customHeight="1" x14ac:dyDescent="0.25">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row>
    <row r="836" spans="1:26" ht="15.75" customHeight="1" x14ac:dyDescent="0.25">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row>
    <row r="837" spans="1:26" ht="15.75" customHeight="1" x14ac:dyDescent="0.25">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row>
    <row r="838" spans="1:26" ht="15.75" customHeight="1" x14ac:dyDescent="0.25">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row>
    <row r="839" spans="1:26" ht="15.75" customHeight="1" x14ac:dyDescent="0.25">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row>
    <row r="840" spans="1:26" ht="15.75" customHeight="1" x14ac:dyDescent="0.25">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row>
    <row r="841" spans="1:26" ht="15.75" customHeight="1" x14ac:dyDescent="0.25">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row>
    <row r="842" spans="1:26" ht="15.75" customHeight="1" x14ac:dyDescent="0.25">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row>
    <row r="843" spans="1:26" ht="15.75" customHeight="1" x14ac:dyDescent="0.25">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row>
    <row r="844" spans="1:26" ht="15.75" customHeight="1" x14ac:dyDescent="0.25">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row>
    <row r="845" spans="1:26" ht="15.75" customHeight="1" x14ac:dyDescent="0.25">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row>
    <row r="846" spans="1:26" ht="15.75" customHeight="1" x14ac:dyDescent="0.25">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row>
    <row r="847" spans="1:26" ht="15.75" customHeight="1" x14ac:dyDescent="0.25">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row>
    <row r="848" spans="1:26" ht="15.75" customHeight="1" x14ac:dyDescent="0.25">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row>
    <row r="849" spans="1:26" ht="15.75" customHeight="1" x14ac:dyDescent="0.25">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row>
    <row r="850" spans="1:26" ht="15.75" customHeight="1" x14ac:dyDescent="0.25">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row>
    <row r="851" spans="1:26" ht="15.75" customHeight="1" x14ac:dyDescent="0.25">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row>
    <row r="852" spans="1:26" ht="15.75" customHeight="1" x14ac:dyDescent="0.25">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row>
    <row r="853" spans="1:26" ht="15.75" customHeight="1" x14ac:dyDescent="0.25">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row>
    <row r="854" spans="1:26" ht="15.75" customHeight="1" x14ac:dyDescent="0.25">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row>
    <row r="855" spans="1:26" ht="15.75" customHeight="1" x14ac:dyDescent="0.25">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row>
    <row r="856" spans="1:26" ht="15.75" customHeight="1" x14ac:dyDescent="0.25">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row>
    <row r="857" spans="1:26" ht="15.75" customHeight="1" x14ac:dyDescent="0.25">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row>
    <row r="858" spans="1:26" ht="15.75" customHeight="1" x14ac:dyDescent="0.25">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row>
    <row r="859" spans="1:26" ht="15.75" customHeight="1" x14ac:dyDescent="0.25">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row>
    <row r="860" spans="1:26" ht="15.75" customHeight="1" x14ac:dyDescent="0.25">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row>
    <row r="861" spans="1:26" ht="15.75" customHeight="1" x14ac:dyDescent="0.25">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row>
    <row r="862" spans="1:26" ht="15.75" customHeight="1" x14ac:dyDescent="0.25">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row>
    <row r="863" spans="1:26" ht="15.75" customHeight="1" x14ac:dyDescent="0.25">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row>
    <row r="864" spans="1:26" ht="15.75" customHeight="1" x14ac:dyDescent="0.25">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row>
    <row r="865" spans="1:26" ht="15.75" customHeight="1" x14ac:dyDescent="0.25">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row>
    <row r="866" spans="1:26" ht="15.75" customHeight="1" x14ac:dyDescent="0.25">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row>
    <row r="867" spans="1:26" ht="15.75" customHeight="1" x14ac:dyDescent="0.25">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row>
    <row r="868" spans="1:26" ht="15.75" customHeight="1" x14ac:dyDescent="0.25">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row>
    <row r="869" spans="1:26" ht="15.75" customHeight="1" x14ac:dyDescent="0.25">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row>
    <row r="870" spans="1:26" ht="15.75" customHeight="1" x14ac:dyDescent="0.25">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row>
    <row r="871" spans="1:26" ht="15.75" customHeight="1" x14ac:dyDescent="0.25">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row>
    <row r="872" spans="1:26" ht="15.75" customHeight="1" x14ac:dyDescent="0.25">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row>
    <row r="873" spans="1:26" ht="15.75" customHeight="1" x14ac:dyDescent="0.25">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row>
    <row r="874" spans="1:26" ht="15.75" customHeight="1" x14ac:dyDescent="0.25">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row>
    <row r="875" spans="1:26" ht="15.75" customHeight="1" x14ac:dyDescent="0.25">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row>
    <row r="876" spans="1:26" ht="15.75" customHeight="1" x14ac:dyDescent="0.25">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row>
    <row r="877" spans="1:26" ht="15.75" customHeight="1" x14ac:dyDescent="0.25">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row>
    <row r="878" spans="1:26" ht="15.75" customHeight="1" x14ac:dyDescent="0.25">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row>
    <row r="879" spans="1:26" ht="15.75" customHeight="1" x14ac:dyDescent="0.25">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row>
    <row r="880" spans="1:26" ht="15.75" customHeight="1" x14ac:dyDescent="0.25">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row>
    <row r="881" spans="1:26" ht="15.75" customHeight="1" x14ac:dyDescent="0.25">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row>
    <row r="882" spans="1:26" ht="15.75" customHeight="1" x14ac:dyDescent="0.25">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row>
    <row r="883" spans="1:26" ht="15.75" customHeight="1" x14ac:dyDescent="0.25">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row>
    <row r="884" spans="1:26" ht="15.75" customHeight="1" x14ac:dyDescent="0.25">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row>
    <row r="885" spans="1:26" ht="15.75" customHeight="1" x14ac:dyDescent="0.25">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row>
    <row r="886" spans="1:26" ht="15.75" customHeight="1" x14ac:dyDescent="0.25">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row>
    <row r="887" spans="1:26" ht="15.75" customHeight="1" x14ac:dyDescent="0.25">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row>
    <row r="888" spans="1:26" ht="15.75" customHeight="1" x14ac:dyDescent="0.25">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row>
    <row r="889" spans="1:26" ht="15.75" customHeight="1" x14ac:dyDescent="0.25">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row>
    <row r="890" spans="1:26" ht="15.75" customHeight="1" x14ac:dyDescent="0.25">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row>
    <row r="891" spans="1:26" ht="15.75" customHeight="1" x14ac:dyDescent="0.25">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row>
    <row r="892" spans="1:26" ht="15.75" customHeight="1" x14ac:dyDescent="0.25">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row>
    <row r="893" spans="1:26" ht="15.75" customHeight="1" x14ac:dyDescent="0.25">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row>
    <row r="894" spans="1:26" ht="15.75" customHeight="1" x14ac:dyDescent="0.25">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row>
    <row r="895" spans="1:26" ht="15.75" customHeight="1" x14ac:dyDescent="0.25">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row>
    <row r="896" spans="1:26" ht="15.75" customHeight="1" x14ac:dyDescent="0.25">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row>
    <row r="897" spans="1:26" ht="15.75" customHeight="1" x14ac:dyDescent="0.25">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row>
    <row r="898" spans="1:26" ht="15.75" customHeight="1" x14ac:dyDescent="0.25">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row>
    <row r="899" spans="1:26" ht="15.75" customHeight="1" x14ac:dyDescent="0.25">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row>
    <row r="900" spans="1:26" ht="15.75" customHeight="1" x14ac:dyDescent="0.25">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row>
    <row r="901" spans="1:26" ht="15.75" customHeight="1" x14ac:dyDescent="0.25">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row>
    <row r="902" spans="1:26" ht="15.75" customHeight="1" x14ac:dyDescent="0.25">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row>
    <row r="903" spans="1:26" ht="15.75" customHeight="1" x14ac:dyDescent="0.25">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row>
    <row r="904" spans="1:26" ht="15.75" customHeight="1" x14ac:dyDescent="0.25">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row>
    <row r="905" spans="1:26" ht="15.75" customHeight="1" x14ac:dyDescent="0.25">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row>
    <row r="906" spans="1:26" ht="15.75" customHeight="1" x14ac:dyDescent="0.25">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row>
    <row r="907" spans="1:26" ht="15.75" customHeight="1" x14ac:dyDescent="0.25">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row>
    <row r="908" spans="1:26" ht="15.75" customHeight="1" x14ac:dyDescent="0.25">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row>
    <row r="909" spans="1:26" ht="15.75" customHeight="1" x14ac:dyDescent="0.25">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row>
    <row r="910" spans="1:26" ht="15.75" customHeight="1" x14ac:dyDescent="0.25">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row>
    <row r="911" spans="1:26" ht="15.75" customHeight="1" x14ac:dyDescent="0.25">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row>
    <row r="912" spans="1:26" ht="15.75" customHeight="1" x14ac:dyDescent="0.25">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row>
    <row r="913" spans="1:26" ht="15.75" customHeight="1" x14ac:dyDescent="0.25">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row>
    <row r="914" spans="1:26" ht="15.75" customHeight="1" x14ac:dyDescent="0.25">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row>
    <row r="915" spans="1:26" ht="15.75" customHeight="1" x14ac:dyDescent="0.25">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row>
    <row r="916" spans="1:26" ht="15.75" customHeight="1" x14ac:dyDescent="0.25">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row>
    <row r="917" spans="1:26" ht="15.75" customHeight="1" x14ac:dyDescent="0.25">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row>
    <row r="918" spans="1:26" ht="15.75" customHeight="1" x14ac:dyDescent="0.25">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row>
    <row r="919" spans="1:26" ht="15.75" customHeight="1" x14ac:dyDescent="0.25">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row>
    <row r="920" spans="1:26" ht="15.75" customHeight="1" x14ac:dyDescent="0.25">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row>
    <row r="921" spans="1:26" ht="15.75" customHeight="1" x14ac:dyDescent="0.25">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row>
    <row r="922" spans="1:26" ht="15.75" customHeight="1" x14ac:dyDescent="0.25">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row>
    <row r="923" spans="1:26" ht="15.75" customHeight="1" x14ac:dyDescent="0.25">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row>
    <row r="924" spans="1:26" ht="15.75" customHeight="1" x14ac:dyDescent="0.25">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row>
    <row r="925" spans="1:26" ht="15.75" customHeight="1" x14ac:dyDescent="0.25">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row>
    <row r="926" spans="1:26" ht="15.75" customHeight="1" x14ac:dyDescent="0.25">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row>
    <row r="927" spans="1:26" ht="15.75" customHeight="1" x14ac:dyDescent="0.25">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row>
    <row r="928" spans="1:26" ht="15.75" customHeight="1" x14ac:dyDescent="0.25">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row>
    <row r="929" spans="1:26" ht="15.75" customHeight="1" x14ac:dyDescent="0.25">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row>
    <row r="930" spans="1:26" ht="15.75" customHeight="1" x14ac:dyDescent="0.25">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row>
    <row r="931" spans="1:26" ht="15.75" customHeight="1" x14ac:dyDescent="0.25">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row>
    <row r="932" spans="1:26" ht="15.75" customHeight="1" x14ac:dyDescent="0.25">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row>
    <row r="933" spans="1:26" ht="15.75" customHeight="1" x14ac:dyDescent="0.25">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row>
    <row r="934" spans="1:26" ht="15.75" customHeight="1" x14ac:dyDescent="0.25">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row>
    <row r="935" spans="1:26" ht="15.75" customHeight="1" x14ac:dyDescent="0.25">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row>
    <row r="936" spans="1:26" ht="15.75" customHeight="1" x14ac:dyDescent="0.25">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row>
    <row r="937" spans="1:26" ht="15.75" customHeight="1" x14ac:dyDescent="0.25">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row>
    <row r="938" spans="1:26" ht="15.75" customHeight="1" x14ac:dyDescent="0.25">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row>
    <row r="939" spans="1:26" ht="15.75" customHeight="1" x14ac:dyDescent="0.25">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row>
    <row r="940" spans="1:26" ht="15.75" customHeight="1" x14ac:dyDescent="0.25">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row>
    <row r="941" spans="1:26" ht="15.75" customHeight="1" x14ac:dyDescent="0.25">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row>
    <row r="942" spans="1:26" ht="15.75" customHeight="1" x14ac:dyDescent="0.25">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row>
    <row r="943" spans="1:26" ht="15.75" customHeight="1" x14ac:dyDescent="0.25">
      <c r="A943" s="131"/>
      <c r="B943" s="131"/>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row>
    <row r="944" spans="1:26" ht="15.75" customHeight="1" x14ac:dyDescent="0.25">
      <c r="A944" s="131"/>
      <c r="B944" s="131"/>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row>
    <row r="945" spans="1:26" ht="15.75" customHeight="1" x14ac:dyDescent="0.25">
      <c r="A945" s="131"/>
      <c r="B945" s="131"/>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row>
    <row r="946" spans="1:26" ht="15.75" customHeight="1" x14ac:dyDescent="0.25">
      <c r="A946" s="131"/>
      <c r="B946" s="131"/>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row>
    <row r="947" spans="1:26" ht="15.75" customHeight="1" x14ac:dyDescent="0.25">
      <c r="A947" s="131"/>
      <c r="B947" s="131"/>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row>
    <row r="948" spans="1:26" ht="15.75" customHeight="1" x14ac:dyDescent="0.25">
      <c r="A948" s="131"/>
      <c r="B948" s="131"/>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row>
    <row r="949" spans="1:26" ht="15.75" customHeight="1" x14ac:dyDescent="0.25">
      <c r="A949" s="131"/>
      <c r="B949" s="131"/>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row>
    <row r="950" spans="1:26" ht="15.75" customHeight="1" x14ac:dyDescent="0.25">
      <c r="A950" s="131"/>
      <c r="B950" s="131"/>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row>
    <row r="951" spans="1:26" ht="15.75" customHeight="1" x14ac:dyDescent="0.25">
      <c r="A951" s="131"/>
      <c r="B951" s="131"/>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row>
    <row r="952" spans="1:26" ht="15.75" customHeight="1" x14ac:dyDescent="0.25">
      <c r="A952" s="131"/>
      <c r="B952" s="131"/>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row>
    <row r="953" spans="1:26" ht="15.75" customHeight="1" x14ac:dyDescent="0.25">
      <c r="A953" s="131"/>
      <c r="B953" s="131"/>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row>
    <row r="954" spans="1:26" ht="15.75" customHeight="1" x14ac:dyDescent="0.25">
      <c r="A954" s="131"/>
      <c r="B954" s="131"/>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row>
    <row r="955" spans="1:26" ht="15.75" customHeight="1" x14ac:dyDescent="0.25">
      <c r="A955" s="131"/>
      <c r="B955" s="131"/>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row>
    <row r="956" spans="1:26" ht="15.75" customHeight="1" x14ac:dyDescent="0.25">
      <c r="A956" s="131"/>
      <c r="B956" s="131"/>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row>
    <row r="957" spans="1:26" ht="15.75" customHeight="1" x14ac:dyDescent="0.25">
      <c r="A957" s="131"/>
      <c r="B957" s="131"/>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row>
    <row r="958" spans="1:26" ht="15.75" customHeight="1" x14ac:dyDescent="0.25">
      <c r="A958" s="131"/>
      <c r="B958" s="131"/>
      <c r="C958" s="131"/>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c r="Z958" s="131"/>
    </row>
    <row r="959" spans="1:26" ht="15.75" customHeight="1" x14ac:dyDescent="0.25">
      <c r="A959" s="131"/>
      <c r="B959" s="131"/>
      <c r="C959" s="131"/>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c r="Z959" s="131"/>
    </row>
    <row r="960" spans="1:26" ht="15.75" customHeight="1" x14ac:dyDescent="0.25">
      <c r="A960" s="131"/>
      <c r="B960" s="131"/>
      <c r="C960" s="131"/>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row>
    <row r="961" spans="1:26" ht="15.75" customHeight="1" x14ac:dyDescent="0.25">
      <c r="A961" s="131"/>
      <c r="B961" s="131"/>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row>
    <row r="962" spans="1:26" ht="15.75" customHeight="1" x14ac:dyDescent="0.25">
      <c r="A962" s="131"/>
      <c r="B962" s="131"/>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row>
    <row r="963" spans="1:26" ht="15.75" customHeight="1" x14ac:dyDescent="0.25">
      <c r="A963" s="131"/>
      <c r="B963" s="131"/>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row>
    <row r="964" spans="1:26" ht="15.75" customHeight="1" x14ac:dyDescent="0.25">
      <c r="A964" s="131"/>
      <c r="B964" s="131"/>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row>
    <row r="965" spans="1:26" ht="15.75" customHeight="1" x14ac:dyDescent="0.25">
      <c r="A965" s="131"/>
      <c r="B965" s="131"/>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row>
    <row r="966" spans="1:26" ht="15.75" customHeight="1" x14ac:dyDescent="0.25">
      <c r="A966" s="131"/>
      <c r="B966" s="131"/>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row>
    <row r="967" spans="1:26" ht="15.75" customHeight="1" x14ac:dyDescent="0.25">
      <c r="A967" s="131"/>
      <c r="B967" s="131"/>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row>
    <row r="968" spans="1:26" ht="15.75" customHeight="1" x14ac:dyDescent="0.25">
      <c r="A968" s="131"/>
      <c r="B968" s="131"/>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row>
    <row r="969" spans="1:26" ht="15.75" customHeight="1" x14ac:dyDescent="0.25">
      <c r="A969" s="131"/>
      <c r="B969" s="131"/>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row>
    <row r="970" spans="1:26" ht="15.75" customHeight="1" x14ac:dyDescent="0.25">
      <c r="A970" s="131"/>
      <c r="B970" s="131"/>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row>
    <row r="971" spans="1:26" ht="15.75" customHeight="1" x14ac:dyDescent="0.25">
      <c r="A971" s="131"/>
      <c r="B971" s="131"/>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row>
    <row r="972" spans="1:26" ht="15.75" customHeight="1" x14ac:dyDescent="0.25">
      <c r="A972" s="131"/>
      <c r="B972" s="131"/>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row>
    <row r="973" spans="1:26" ht="15.75" customHeight="1" x14ac:dyDescent="0.25">
      <c r="A973" s="131"/>
      <c r="B973" s="131"/>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row>
    <row r="974" spans="1:26" ht="15.75" customHeight="1" x14ac:dyDescent="0.25">
      <c r="A974" s="131"/>
      <c r="B974" s="131"/>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row>
    <row r="975" spans="1:26" ht="15.75" customHeight="1" x14ac:dyDescent="0.25">
      <c r="A975" s="131"/>
      <c r="B975" s="131"/>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row>
    <row r="976" spans="1:26" ht="15.75" customHeight="1" x14ac:dyDescent="0.25">
      <c r="A976" s="131"/>
      <c r="B976" s="131"/>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row>
    <row r="977" spans="1:26" ht="15.75" customHeight="1" x14ac:dyDescent="0.25">
      <c r="A977" s="131"/>
      <c r="B977" s="131"/>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row>
    <row r="978" spans="1:26" ht="15.75" customHeight="1" x14ac:dyDescent="0.25">
      <c r="A978" s="131"/>
      <c r="B978" s="131"/>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row>
    <row r="979" spans="1:26" ht="15.75" customHeight="1" x14ac:dyDescent="0.25">
      <c r="A979" s="131"/>
      <c r="B979" s="131"/>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row>
    <row r="980" spans="1:26" ht="15.75" customHeight="1" x14ac:dyDescent="0.25">
      <c r="A980" s="131"/>
      <c r="B980" s="131"/>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row>
    <row r="981" spans="1:26" ht="15.75" customHeight="1" x14ac:dyDescent="0.25">
      <c r="A981" s="131"/>
      <c r="B981" s="131"/>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row>
    <row r="982" spans="1:26" ht="15.75" customHeight="1" x14ac:dyDescent="0.25">
      <c r="A982" s="131"/>
      <c r="B982" s="131"/>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row>
    <row r="983" spans="1:26" ht="15.75" customHeight="1" x14ac:dyDescent="0.25">
      <c r="A983" s="131"/>
      <c r="B983" s="131"/>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row>
    <row r="984" spans="1:26" ht="15.75" customHeight="1" x14ac:dyDescent="0.25">
      <c r="A984" s="131"/>
      <c r="B984" s="131"/>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row>
    <row r="985" spans="1:26" ht="15.75" customHeight="1" x14ac:dyDescent="0.25">
      <c r="A985" s="131"/>
      <c r="B985" s="131"/>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row>
    <row r="986" spans="1:26" ht="15.75" customHeight="1" x14ac:dyDescent="0.25">
      <c r="A986" s="131"/>
      <c r="B986" s="131"/>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row>
    <row r="987" spans="1:26" ht="15.75" customHeight="1" x14ac:dyDescent="0.25">
      <c r="A987" s="131"/>
      <c r="B987" s="131"/>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row>
    <row r="988" spans="1:26" ht="15.75" customHeight="1" x14ac:dyDescent="0.25">
      <c r="A988" s="131"/>
      <c r="B988" s="131"/>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row>
    <row r="989" spans="1:26" ht="15.75" customHeight="1" x14ac:dyDescent="0.25">
      <c r="A989" s="131"/>
      <c r="B989" s="131"/>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row>
    <row r="990" spans="1:26" ht="15.75" customHeight="1" x14ac:dyDescent="0.25">
      <c r="A990" s="131"/>
      <c r="B990" s="131"/>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row>
    <row r="991" spans="1:26" ht="15.75" customHeight="1" x14ac:dyDescent="0.25">
      <c r="A991" s="131"/>
      <c r="B991" s="131"/>
      <c r="C991" s="131"/>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c r="Z991" s="131"/>
    </row>
    <row r="992" spans="1:26" ht="15.75" customHeight="1" x14ac:dyDescent="0.25">
      <c r="A992" s="131"/>
      <c r="B992" s="131"/>
      <c r="C992" s="131"/>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c r="Z992" s="131"/>
    </row>
    <row r="993" spans="1:26" ht="15.75" customHeight="1" x14ac:dyDescent="0.25">
      <c r="A993" s="131"/>
      <c r="B993" s="131"/>
      <c r="C993" s="131"/>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c r="Z993" s="131"/>
    </row>
    <row r="994" spans="1:26" ht="15.75" customHeight="1" x14ac:dyDescent="0.25">
      <c r="A994" s="131"/>
      <c r="B994" s="131"/>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row>
    <row r="995" spans="1:26" ht="15.75" customHeight="1" x14ac:dyDescent="0.25">
      <c r="A995" s="131"/>
      <c r="B995" s="131"/>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row>
    <row r="996" spans="1:26" ht="15.75" customHeight="1" x14ac:dyDescent="0.25">
      <c r="A996" s="131"/>
      <c r="B996" s="131"/>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row>
    <row r="997" spans="1:26" ht="15.75" customHeight="1" x14ac:dyDescent="0.25">
      <c r="A997" s="131"/>
      <c r="B997" s="131"/>
      <c r="C997" s="131"/>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row>
    <row r="998" spans="1:26" ht="15.75" customHeight="1" x14ac:dyDescent="0.25">
      <c r="A998" s="131"/>
      <c r="B998" s="131"/>
      <c r="C998" s="131"/>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row>
    <row r="999" spans="1:26" ht="15.75" customHeight="1" x14ac:dyDescent="0.25">
      <c r="A999" s="131"/>
      <c r="B999" s="131"/>
      <c r="C999" s="131"/>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row>
    <row r="1000" spans="1:26" ht="15.75" customHeight="1" x14ac:dyDescent="0.25">
      <c r="A1000" s="131"/>
      <c r="B1000" s="131"/>
      <c r="C1000" s="131"/>
      <c r="D1000" s="131"/>
      <c r="E1000" s="131"/>
      <c r="F1000" s="131"/>
      <c r="G1000" s="131"/>
      <c r="H1000" s="131"/>
      <c r="I1000" s="131"/>
      <c r="J1000" s="131"/>
      <c r="K1000" s="131"/>
      <c r="L1000" s="131"/>
      <c r="M1000" s="131"/>
      <c r="N1000" s="131"/>
      <c r="O1000" s="131"/>
      <c r="P1000" s="131"/>
      <c r="Q1000" s="131"/>
      <c r="R1000" s="131"/>
      <c r="S1000" s="131"/>
      <c r="T1000" s="131"/>
      <c r="U1000" s="131"/>
      <c r="V1000" s="131"/>
      <c r="W1000" s="131"/>
      <c r="X1000" s="131"/>
      <c r="Y1000" s="131"/>
      <c r="Z1000" s="131"/>
    </row>
  </sheetData>
  <mergeCells count="19">
    <mergeCell ref="I10:I11"/>
    <mergeCell ref="A1:I1"/>
    <mergeCell ref="A4:A7"/>
    <mergeCell ref="B4:B7"/>
    <mergeCell ref="C5:C6"/>
    <mergeCell ref="I5:I6"/>
    <mergeCell ref="C8:C11"/>
    <mergeCell ref="D10:D11"/>
    <mergeCell ref="B8:B15"/>
    <mergeCell ref="C14:C15"/>
    <mergeCell ref="A8:A15"/>
    <mergeCell ref="A20:A23"/>
    <mergeCell ref="B20:B23"/>
    <mergeCell ref="C20:C23"/>
    <mergeCell ref="I16:I19"/>
    <mergeCell ref="I20:I23"/>
    <mergeCell ref="A16:A19"/>
    <mergeCell ref="B16:B19"/>
    <mergeCell ref="C16:C19"/>
  </mergeCells>
  <printOptions horizontalCentered="1"/>
  <pageMargins left="0.31496062992125984" right="0.31496062992125984" top="0.55118110236220474" bottom="0.35433070866141736" header="0" footer="0"/>
  <pageSetup paperSize="9" scale="85"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Formato POA 2022</vt:lpstr>
      <vt:lpstr>PND</vt:lpstr>
      <vt:lpstr>ARTICULACIÓN EXTERNA</vt:lpstr>
      <vt:lpstr>PEDI</vt:lpstr>
      <vt:lpstr>Estrategias DAFO</vt:lpstr>
      <vt:lpstr>ARTICULACIÓN INTERNA</vt:lpstr>
      <vt:lpstr>'Formato POA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Basilio Banchón</dc:creator>
  <cp:lastModifiedBy>Fanny Eunice Basilio Banchon</cp:lastModifiedBy>
  <cp:lastPrinted>2022-11-21T13:13:26Z</cp:lastPrinted>
  <dcterms:created xsi:type="dcterms:W3CDTF">2021-02-23T18:47:55Z</dcterms:created>
  <dcterms:modified xsi:type="dcterms:W3CDTF">2022-12-08T13:18:30Z</dcterms:modified>
</cp:coreProperties>
</file>